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C:\Users\leisy.giraldo\Desktop\LEISY YURANI GIRALDO\DOCUMENTOS\2023\MAYO\PUBLICACION\"/>
    </mc:Choice>
  </mc:AlternateContent>
  <xr:revisionPtr revIDLastSave="0" documentId="13_ncr:1_{84FD9195-599A-42E2-B3CD-CF0751E2E235}" xr6:coauthVersionLast="47" xr6:coauthVersionMax="47" xr10:uidLastSave="{00000000-0000-0000-0000-000000000000}"/>
  <bookViews>
    <workbookView xWindow="-120" yWindow="-120" windowWidth="29040" windowHeight="15840" xr2:uid="{00000000-000D-0000-FFFF-FFFF00000000}"/>
  </bookViews>
  <sheets>
    <sheet name="BASE 2022" sheetId="1" r:id="rId1"/>
  </sheets>
  <definedNames>
    <definedName name="_xlnm._FilterDatabase" localSheetId="0" hidden="1">'BASE 2022'!$A$2:$BE$391</definedName>
    <definedName name="lnkContractInExecutionLink" localSheetId="0">'BASE 2022'!#REF!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91" i="1" l="1"/>
  <c r="S390" i="1"/>
  <c r="S389" i="1"/>
  <c r="S388" i="1"/>
  <c r="S387" i="1"/>
  <c r="S386" i="1"/>
  <c r="S385" i="1"/>
  <c r="S384" i="1"/>
  <c r="S383" i="1"/>
  <c r="S382" i="1"/>
  <c r="S379" i="1"/>
  <c r="S376" i="1"/>
  <c r="AS390" i="1" l="1"/>
  <c r="AS389" i="1"/>
  <c r="AS388" i="1"/>
  <c r="AS387" i="1"/>
  <c r="AS384" i="1"/>
  <c r="AS383" i="1"/>
  <c r="AS382" i="1"/>
  <c r="AS381" i="1"/>
  <c r="AS379" i="1"/>
  <c r="AS377" i="1"/>
  <c r="AS373" i="1"/>
  <c r="AS372" i="1"/>
  <c r="AS370" i="1"/>
  <c r="AS369" i="1"/>
  <c r="AS368" i="1"/>
  <c r="AS367" i="1"/>
  <c r="AS366" i="1"/>
  <c r="AS365" i="1"/>
  <c r="AS364" i="1"/>
  <c r="AS363" i="1"/>
  <c r="AS361" i="1"/>
  <c r="AS360" i="1"/>
  <c r="AS359" i="1"/>
  <c r="AS353" i="1"/>
  <c r="AS349" i="1"/>
  <c r="AS342" i="1"/>
  <c r="AS307" i="1"/>
  <c r="AS305" i="1"/>
  <c r="AS301" i="1"/>
  <c r="AS261" i="1"/>
  <c r="R373" i="1"/>
  <c r="AS391" i="1"/>
  <c r="AS386" i="1"/>
  <c r="S345" i="1"/>
  <c r="O345" i="1" s="1"/>
  <c r="S344" i="1"/>
  <c r="O344" i="1" s="1"/>
  <c r="S343" i="1"/>
  <c r="O343" i="1" s="1"/>
  <c r="S342" i="1"/>
  <c r="O342" i="1" s="1"/>
  <c r="S341" i="1"/>
  <c r="O341" i="1" s="1"/>
  <c r="S340" i="1"/>
  <c r="O340" i="1" s="1"/>
  <c r="S339" i="1"/>
  <c r="O339" i="1" s="1"/>
  <c r="S338" i="1"/>
  <c r="O338" i="1" s="1"/>
  <c r="S336" i="1"/>
  <c r="O336" i="1" s="1"/>
  <c r="S335" i="1"/>
  <c r="O335" i="1" s="1"/>
  <c r="S334" i="1"/>
  <c r="O334" i="1" s="1"/>
  <c r="S333" i="1"/>
  <c r="O333" i="1" s="1"/>
  <c r="S332" i="1"/>
  <c r="O332" i="1" s="1"/>
  <c r="S331" i="1"/>
  <c r="O331" i="1" s="1"/>
  <c r="S330" i="1"/>
  <c r="O330" i="1" s="1"/>
  <c r="S329" i="1"/>
  <c r="O329" i="1" s="1"/>
  <c r="S328" i="1"/>
  <c r="O328" i="1" s="1"/>
  <c r="S327" i="1"/>
  <c r="O327" i="1" s="1"/>
  <c r="S326" i="1"/>
  <c r="O326" i="1" s="1"/>
  <c r="S325" i="1"/>
  <c r="S324" i="1"/>
  <c r="O324" i="1" s="1"/>
  <c r="S323" i="1"/>
  <c r="S321" i="1"/>
  <c r="O321" i="1" s="1"/>
  <c r="S320" i="1"/>
  <c r="O320" i="1" s="1"/>
  <c r="S319" i="1"/>
  <c r="O319" i="1" s="1"/>
  <c r="S318" i="1"/>
  <c r="O318" i="1" s="1"/>
  <c r="S317" i="1"/>
  <c r="O317" i="1" s="1"/>
  <c r="S316" i="1"/>
  <c r="O316" i="1" s="1"/>
  <c r="S315" i="1"/>
  <c r="O315" i="1" s="1"/>
  <c r="S313" i="1"/>
  <c r="O313" i="1" s="1"/>
  <c r="S310" i="1"/>
  <c r="O310" i="1" s="1"/>
  <c r="S307" i="1"/>
  <c r="S306" i="1"/>
  <c r="O306" i="1" s="1"/>
  <c r="S304" i="1"/>
  <c r="O304" i="1" s="1"/>
  <c r="O311" i="1"/>
  <c r="O314" i="1"/>
  <c r="O294" i="1"/>
  <c r="S314" i="1"/>
  <c r="S311" i="1"/>
  <c r="S309" i="1"/>
  <c r="O309" i="1" s="1"/>
  <c r="S308" i="1"/>
  <c r="AS335" i="1"/>
  <c r="AS323" i="1"/>
  <c r="AS324" i="1"/>
  <c r="AS325" i="1"/>
  <c r="AS326" i="1"/>
  <c r="AS327" i="1"/>
  <c r="AS328" i="1"/>
  <c r="AS329" i="1"/>
  <c r="AS330" i="1"/>
  <c r="AS331" i="1"/>
  <c r="AS332" i="1"/>
  <c r="AS333" i="1"/>
  <c r="AS334" i="1"/>
  <c r="AS336" i="1"/>
  <c r="AS337" i="1"/>
  <c r="AS338" i="1"/>
  <c r="AS339" i="1"/>
  <c r="AS340" i="1"/>
  <c r="AS341" i="1"/>
  <c r="AS343" i="1"/>
  <c r="AS344" i="1"/>
  <c r="AS345" i="1"/>
  <c r="AS346" i="1"/>
  <c r="AS348" i="1"/>
  <c r="AS350" i="1"/>
  <c r="AS351" i="1"/>
  <c r="AS352" i="1"/>
  <c r="AS355" i="1"/>
  <c r="AS356" i="1"/>
  <c r="AS357" i="1"/>
  <c r="AS358" i="1"/>
  <c r="AS362" i="1"/>
  <c r="AS371" i="1"/>
  <c r="AS374" i="1"/>
  <c r="AS375" i="1"/>
  <c r="AS376" i="1"/>
  <c r="AS378" i="1"/>
  <c r="AS380" i="1"/>
  <c r="AS385" i="1"/>
  <c r="O348" i="1"/>
  <c r="AS4" i="1"/>
  <c r="AS5" i="1"/>
  <c r="AS6" i="1"/>
  <c r="AS7" i="1"/>
  <c r="AS8" i="1"/>
  <c r="AS9" i="1"/>
  <c r="AS10" i="1"/>
  <c r="AS11" i="1"/>
  <c r="AS12" i="1"/>
  <c r="AS13" i="1"/>
  <c r="AS14" i="1"/>
  <c r="AS15" i="1"/>
  <c r="AS16" i="1"/>
  <c r="AS17" i="1"/>
  <c r="AS18" i="1"/>
  <c r="AS19" i="1"/>
  <c r="AS20" i="1"/>
  <c r="AS21" i="1"/>
  <c r="AS22" i="1"/>
  <c r="AS23" i="1"/>
  <c r="AS24" i="1"/>
  <c r="AS25" i="1"/>
  <c r="AS26" i="1"/>
  <c r="AS27" i="1"/>
  <c r="AS28" i="1"/>
  <c r="AS29" i="1"/>
  <c r="AS30" i="1"/>
  <c r="AS31" i="1"/>
  <c r="AS32" i="1"/>
  <c r="AS33" i="1"/>
  <c r="AS34" i="1"/>
  <c r="AS35" i="1"/>
  <c r="AS36" i="1"/>
  <c r="AS37" i="1"/>
  <c r="AS38" i="1"/>
  <c r="AS39" i="1"/>
  <c r="AS40" i="1"/>
  <c r="AS41" i="1"/>
  <c r="AS42" i="1"/>
  <c r="AS43" i="1"/>
  <c r="AS44" i="1"/>
  <c r="AS45" i="1"/>
  <c r="AS46" i="1"/>
  <c r="AS47" i="1"/>
  <c r="AS48" i="1"/>
  <c r="AS49" i="1"/>
  <c r="AS50" i="1"/>
  <c r="AS51" i="1"/>
  <c r="AS52" i="1"/>
  <c r="AS53" i="1"/>
  <c r="AS54" i="1"/>
  <c r="AS55" i="1"/>
  <c r="AS56" i="1"/>
  <c r="AS57" i="1"/>
  <c r="AS58" i="1"/>
  <c r="AS59" i="1"/>
  <c r="AS60" i="1"/>
  <c r="AS61" i="1"/>
  <c r="AS62" i="1"/>
  <c r="AS63" i="1"/>
  <c r="AS64" i="1"/>
  <c r="AS65" i="1"/>
  <c r="AS66" i="1"/>
  <c r="AS67" i="1"/>
  <c r="AS68" i="1"/>
  <c r="AS69" i="1"/>
  <c r="AS70" i="1"/>
  <c r="AS71" i="1"/>
  <c r="AS72" i="1"/>
  <c r="AS73" i="1"/>
  <c r="AS74" i="1"/>
  <c r="AS75" i="1"/>
  <c r="AS76" i="1"/>
  <c r="AS77" i="1"/>
  <c r="AS78" i="1"/>
  <c r="AS79" i="1"/>
  <c r="AS80" i="1"/>
  <c r="AS81" i="1"/>
  <c r="AS82" i="1"/>
  <c r="AS83" i="1"/>
  <c r="AS84" i="1"/>
  <c r="AS85" i="1"/>
  <c r="AS86" i="1"/>
  <c r="AS87" i="1"/>
  <c r="AS88" i="1"/>
  <c r="AS89" i="1"/>
  <c r="AS90" i="1"/>
  <c r="AS91" i="1"/>
  <c r="AS92" i="1"/>
  <c r="AS93" i="1"/>
  <c r="AS94" i="1"/>
  <c r="AS95" i="1"/>
  <c r="AS96" i="1"/>
  <c r="AS97" i="1"/>
  <c r="AS98" i="1"/>
  <c r="AS99" i="1"/>
  <c r="AS100" i="1"/>
  <c r="AS101" i="1"/>
  <c r="AS102" i="1"/>
  <c r="AS103" i="1"/>
  <c r="AS104" i="1"/>
  <c r="AS105" i="1"/>
  <c r="AS106" i="1"/>
  <c r="AS107" i="1"/>
  <c r="AS108" i="1"/>
  <c r="AS109" i="1"/>
  <c r="AS110" i="1"/>
  <c r="AS111" i="1"/>
  <c r="AS112" i="1"/>
  <c r="AS113" i="1"/>
  <c r="AS114" i="1"/>
  <c r="AS115" i="1"/>
  <c r="AS116" i="1"/>
  <c r="AS117" i="1"/>
  <c r="AS118" i="1"/>
  <c r="AS119" i="1"/>
  <c r="AS120" i="1"/>
  <c r="AS121" i="1"/>
  <c r="AS122" i="1"/>
  <c r="AS123" i="1"/>
  <c r="AS124" i="1"/>
  <c r="AS125" i="1"/>
  <c r="AS126" i="1"/>
  <c r="AS127" i="1"/>
  <c r="AS128" i="1"/>
  <c r="AS129" i="1"/>
  <c r="AS130" i="1"/>
  <c r="AS131" i="1"/>
  <c r="AS132" i="1"/>
  <c r="AS133" i="1"/>
  <c r="AS134" i="1"/>
  <c r="AS135" i="1"/>
  <c r="AS136" i="1"/>
  <c r="AS137" i="1"/>
  <c r="AS138" i="1"/>
  <c r="AS139" i="1"/>
  <c r="AS140" i="1"/>
  <c r="AS141" i="1"/>
  <c r="AS142" i="1"/>
  <c r="AS143" i="1"/>
  <c r="AS144" i="1"/>
  <c r="AS145" i="1"/>
  <c r="AS146" i="1"/>
  <c r="AS147" i="1"/>
  <c r="AS148" i="1"/>
  <c r="AS149" i="1"/>
  <c r="AS150" i="1"/>
  <c r="AS151" i="1"/>
  <c r="AS153" i="1"/>
  <c r="AS154" i="1"/>
  <c r="AS155" i="1"/>
  <c r="AS156" i="1"/>
  <c r="AS157" i="1"/>
  <c r="AS158" i="1"/>
  <c r="AS159" i="1"/>
  <c r="AS160" i="1"/>
  <c r="AS161" i="1"/>
  <c r="AS162" i="1"/>
  <c r="AS163" i="1"/>
  <c r="AS164" i="1"/>
  <c r="AS165" i="1"/>
  <c r="AS166" i="1"/>
  <c r="AS167" i="1"/>
  <c r="AS168" i="1"/>
  <c r="AS169" i="1"/>
  <c r="AS170" i="1"/>
  <c r="AS171" i="1"/>
  <c r="AS172" i="1"/>
  <c r="AS173" i="1"/>
  <c r="AS174" i="1"/>
  <c r="AS175" i="1"/>
  <c r="AS176" i="1"/>
  <c r="AS177" i="1"/>
  <c r="AS178" i="1"/>
  <c r="AS179" i="1"/>
  <c r="AS180" i="1"/>
  <c r="AS181" i="1"/>
  <c r="AS182" i="1"/>
  <c r="AS183" i="1"/>
  <c r="AS184" i="1"/>
  <c r="AS185" i="1"/>
  <c r="AS186" i="1"/>
  <c r="AS187" i="1"/>
  <c r="AS188" i="1"/>
  <c r="AS189" i="1"/>
  <c r="AS190" i="1"/>
  <c r="AS191" i="1"/>
  <c r="AS192" i="1"/>
  <c r="AS193" i="1"/>
  <c r="AS194" i="1"/>
  <c r="AS195" i="1"/>
  <c r="AS196" i="1"/>
  <c r="AS197" i="1"/>
  <c r="AS198" i="1"/>
  <c r="AS199" i="1"/>
  <c r="AS200" i="1"/>
  <c r="AS201" i="1"/>
  <c r="AS202" i="1"/>
  <c r="AS203" i="1"/>
  <c r="AS204" i="1"/>
  <c r="AS205" i="1"/>
  <c r="AS206" i="1"/>
  <c r="AS207" i="1"/>
  <c r="AS208" i="1"/>
  <c r="AS209" i="1"/>
  <c r="AS210" i="1"/>
  <c r="AS211" i="1"/>
  <c r="AS212" i="1"/>
  <c r="AS213" i="1"/>
  <c r="AS214" i="1"/>
  <c r="AS215" i="1"/>
  <c r="AS216" i="1"/>
  <c r="AS217" i="1"/>
  <c r="AS218" i="1"/>
  <c r="AS219" i="1"/>
  <c r="AS220" i="1"/>
  <c r="AS221" i="1"/>
  <c r="AS222" i="1"/>
  <c r="AS223" i="1"/>
  <c r="AS224" i="1"/>
  <c r="AS225" i="1"/>
  <c r="AS226" i="1"/>
  <c r="AS227" i="1"/>
  <c r="AS228" i="1"/>
  <c r="AS229" i="1"/>
  <c r="AS230" i="1"/>
  <c r="AS231" i="1"/>
  <c r="AS233" i="1"/>
  <c r="AS234" i="1"/>
  <c r="AS235" i="1"/>
  <c r="AS236" i="1"/>
  <c r="AS237" i="1"/>
  <c r="AS238" i="1"/>
  <c r="AS239" i="1"/>
  <c r="AS240" i="1"/>
  <c r="AS241" i="1"/>
  <c r="AS242" i="1"/>
  <c r="AS243" i="1"/>
  <c r="AS244" i="1"/>
  <c r="AS245" i="1"/>
  <c r="AS247" i="1"/>
  <c r="AS248" i="1"/>
  <c r="AS249" i="1"/>
  <c r="AS250" i="1"/>
  <c r="AS251" i="1"/>
  <c r="AS252" i="1"/>
  <c r="AS253" i="1"/>
  <c r="AS254" i="1"/>
  <c r="AS255" i="1"/>
  <c r="AS256" i="1"/>
  <c r="AS257" i="1"/>
  <c r="AS259" i="1"/>
  <c r="AS260" i="1"/>
  <c r="AS263" i="1"/>
  <c r="AS268" i="1"/>
  <c r="AS271" i="1"/>
  <c r="AS274" i="1"/>
  <c r="AS275" i="1"/>
  <c r="AS276" i="1"/>
  <c r="AS277" i="1"/>
  <c r="AS278" i="1"/>
  <c r="AS279" i="1"/>
  <c r="AS281" i="1"/>
  <c r="AS282" i="1"/>
  <c r="AS283" i="1"/>
  <c r="AS284" i="1"/>
  <c r="AS285" i="1"/>
  <c r="AS288" i="1"/>
  <c r="AS289" i="1"/>
  <c r="AS290" i="1"/>
  <c r="AS291" i="1"/>
  <c r="AS294" i="1"/>
  <c r="AS296" i="1"/>
  <c r="AS298" i="1"/>
  <c r="AS299" i="1"/>
  <c r="AS302" i="1"/>
  <c r="AS303" i="1"/>
  <c r="AS304" i="1"/>
  <c r="AS308" i="1"/>
  <c r="AS309" i="1"/>
  <c r="AS310" i="1"/>
  <c r="AS311" i="1"/>
  <c r="AS313" i="1"/>
  <c r="AS314" i="1"/>
  <c r="AS315" i="1"/>
  <c r="AS316" i="1"/>
  <c r="AS317" i="1"/>
  <c r="AS318" i="1"/>
  <c r="AS319" i="1"/>
  <c r="AS320" i="1"/>
  <c r="AS321" i="1"/>
  <c r="AS322" i="1"/>
  <c r="AS300" i="1"/>
  <c r="AS297" i="1"/>
  <c r="AS295" i="1"/>
  <c r="AS287" i="1"/>
  <c r="AS280" i="1"/>
  <c r="AS273" i="1"/>
  <c r="AS3" i="1" l="1"/>
  <c r="S262" i="1"/>
  <c r="S268" i="1" l="1"/>
  <c r="S269" i="1"/>
  <c r="S270" i="1"/>
  <c r="S271" i="1"/>
  <c r="S272" i="1"/>
  <c r="S273" i="1"/>
  <c r="S274" i="1"/>
  <c r="S275" i="1"/>
  <c r="S276" i="1"/>
  <c r="S277" i="1"/>
  <c r="S278" i="1"/>
  <c r="S279" i="1"/>
  <c r="S280" i="1"/>
  <c r="S281" i="1"/>
  <c r="S282" i="1"/>
  <c r="S283" i="1"/>
  <c r="S284" i="1"/>
  <c r="S285" i="1"/>
  <c r="S286" i="1"/>
  <c r="S287" i="1"/>
  <c r="S288" i="1"/>
  <c r="S289" i="1"/>
  <c r="S290" i="1"/>
  <c r="S291" i="1"/>
  <c r="S292" i="1"/>
  <c r="S293" i="1"/>
  <c r="S294" i="1"/>
  <c r="S295" i="1"/>
  <c r="S296" i="1"/>
  <c r="S297" i="1"/>
  <c r="S298" i="1"/>
  <c r="S299" i="1"/>
  <c r="S300" i="1"/>
  <c r="S301" i="1"/>
  <c r="S302" i="1"/>
  <c r="S303" i="1"/>
  <c r="O303" i="1" s="1"/>
  <c r="AS262" i="1"/>
  <c r="AS264" i="1"/>
  <c r="AS265" i="1"/>
  <c r="AS266" i="1"/>
  <c r="AS267" i="1"/>
  <c r="AS269" i="1"/>
  <c r="AS270" i="1"/>
  <c r="AS272" i="1"/>
  <c r="AS286" i="1"/>
  <c r="AS292" i="1"/>
  <c r="AS293" i="1"/>
  <c r="O282" i="1"/>
  <c r="O281" i="1"/>
  <c r="O279" i="1"/>
  <c r="O277" i="1"/>
  <c r="O276" i="1"/>
  <c r="O275" i="1"/>
  <c r="O274" i="1"/>
  <c r="S261" i="1" l="1"/>
  <c r="S263" i="1"/>
  <c r="S264" i="1"/>
  <c r="S265" i="1"/>
  <c r="S266" i="1"/>
  <c r="S267" i="1"/>
  <c r="S260" i="1"/>
  <c r="S259" i="1"/>
  <c r="S258" i="1"/>
  <c r="AS258" i="1"/>
  <c r="S3" i="1"/>
  <c r="S4" i="1"/>
  <c r="S5" i="1"/>
  <c r="S6" i="1"/>
  <c r="S7" i="1"/>
  <c r="S8" i="1"/>
  <c r="S9" i="1"/>
  <c r="S10" i="1"/>
  <c r="S11" i="1"/>
  <c r="S12" i="1"/>
  <c r="S13" i="1"/>
  <c r="S14" i="1"/>
  <c r="S15" i="1"/>
  <c r="S16" i="1"/>
  <c r="S17" i="1"/>
  <c r="S18" i="1"/>
  <c r="S19" i="1"/>
  <c r="S20" i="1"/>
  <c r="S21" i="1"/>
  <c r="S22" i="1"/>
  <c r="S23" i="1"/>
  <c r="S24" i="1"/>
  <c r="S25" i="1"/>
  <c r="S26" i="1"/>
  <c r="S27" i="1"/>
  <c r="S28" i="1"/>
  <c r="S29" i="1"/>
  <c r="S30" i="1"/>
  <c r="S31" i="1"/>
  <c r="S32" i="1"/>
  <c r="S33" i="1"/>
  <c r="S34" i="1"/>
  <c r="S35" i="1"/>
  <c r="S36" i="1"/>
  <c r="S37" i="1"/>
  <c r="S38" i="1"/>
  <c r="S39" i="1"/>
  <c r="S40" i="1"/>
  <c r="S41" i="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70" i="1"/>
  <c r="S71" i="1"/>
  <c r="S72" i="1"/>
  <c r="S73" i="1"/>
  <c r="S74" i="1"/>
  <c r="S75" i="1"/>
  <c r="S76" i="1"/>
  <c r="S77" i="1"/>
  <c r="S78" i="1"/>
  <c r="S79" i="1"/>
  <c r="S80" i="1"/>
  <c r="S81" i="1"/>
  <c r="S82" i="1"/>
  <c r="S83" i="1"/>
  <c r="S84" i="1"/>
  <c r="S85" i="1"/>
  <c r="S86" i="1"/>
  <c r="S87" i="1"/>
  <c r="S88" i="1"/>
  <c r="S89" i="1"/>
  <c r="S90" i="1"/>
  <c r="S91" i="1"/>
  <c r="S92" i="1"/>
  <c r="S93" i="1"/>
  <c r="S94" i="1"/>
  <c r="S95" i="1"/>
  <c r="S96" i="1"/>
  <c r="S97" i="1"/>
  <c r="S98" i="1"/>
  <c r="S99" i="1"/>
  <c r="S100" i="1"/>
  <c r="S101" i="1"/>
  <c r="S102" i="1"/>
  <c r="S103" i="1"/>
  <c r="S104" i="1"/>
  <c r="S105" i="1"/>
  <c r="S106" i="1"/>
  <c r="S107" i="1"/>
  <c r="S108" i="1"/>
  <c r="S109" i="1"/>
  <c r="S110" i="1"/>
  <c r="S111" i="1"/>
  <c r="S112" i="1"/>
  <c r="S113" i="1"/>
  <c r="S114" i="1"/>
  <c r="S115" i="1"/>
  <c r="S116" i="1"/>
  <c r="S117" i="1"/>
  <c r="S118" i="1"/>
  <c r="S119" i="1"/>
  <c r="S120" i="1"/>
  <c r="S121" i="1"/>
  <c r="S122" i="1"/>
  <c r="S123" i="1"/>
  <c r="S124" i="1"/>
  <c r="S125" i="1"/>
  <c r="S126" i="1"/>
  <c r="S127" i="1"/>
  <c r="S128" i="1"/>
  <c r="S129" i="1"/>
  <c r="S130" i="1"/>
  <c r="S131" i="1"/>
  <c r="S132" i="1"/>
  <c r="S133" i="1"/>
  <c r="S134" i="1"/>
  <c r="S135" i="1"/>
  <c r="S136" i="1"/>
  <c r="S137" i="1"/>
  <c r="S138" i="1"/>
  <c r="S139" i="1"/>
  <c r="S140" i="1"/>
  <c r="S141" i="1"/>
  <c r="S142" i="1"/>
  <c r="S143" i="1"/>
  <c r="S144" i="1"/>
  <c r="S145" i="1"/>
  <c r="S146" i="1"/>
  <c r="S147" i="1"/>
  <c r="S148" i="1"/>
  <c r="S149" i="1"/>
  <c r="S150" i="1"/>
  <c r="S151" i="1"/>
  <c r="S153" i="1"/>
  <c r="S154" i="1"/>
  <c r="S155" i="1"/>
  <c r="S156" i="1"/>
  <c r="S157" i="1"/>
  <c r="S158" i="1"/>
  <c r="S159" i="1"/>
  <c r="S160" i="1"/>
  <c r="S161" i="1"/>
  <c r="S162" i="1"/>
  <c r="S163" i="1"/>
  <c r="S164" i="1"/>
  <c r="S165" i="1"/>
  <c r="S166" i="1"/>
  <c r="S167" i="1"/>
  <c r="S168" i="1"/>
  <c r="S169" i="1"/>
  <c r="S170" i="1"/>
  <c r="S171" i="1"/>
  <c r="S172" i="1"/>
  <c r="S173" i="1"/>
  <c r="S174" i="1"/>
  <c r="S175" i="1"/>
  <c r="S176" i="1"/>
  <c r="S177" i="1"/>
  <c r="S178" i="1"/>
  <c r="S179" i="1"/>
  <c r="S180" i="1"/>
  <c r="S181" i="1"/>
  <c r="S182" i="1"/>
  <c r="S183" i="1"/>
  <c r="S184" i="1"/>
  <c r="S185" i="1"/>
  <c r="S186" i="1"/>
  <c r="S187" i="1"/>
  <c r="S188" i="1"/>
  <c r="S189" i="1"/>
  <c r="S190" i="1"/>
  <c r="S191" i="1"/>
  <c r="S192" i="1"/>
  <c r="S193" i="1"/>
  <c r="S194" i="1"/>
  <c r="S195" i="1"/>
  <c r="S196" i="1"/>
  <c r="S197" i="1"/>
  <c r="S198" i="1"/>
  <c r="S199" i="1"/>
  <c r="S200" i="1"/>
  <c r="S201" i="1"/>
  <c r="S202" i="1"/>
  <c r="S203" i="1"/>
  <c r="S204" i="1"/>
  <c r="S205" i="1"/>
  <c r="S206" i="1"/>
  <c r="S207" i="1"/>
  <c r="S208" i="1"/>
  <c r="S209" i="1"/>
  <c r="S210" i="1"/>
  <c r="S211" i="1"/>
  <c r="S212" i="1"/>
  <c r="S213" i="1"/>
  <c r="S214" i="1"/>
  <c r="S215" i="1"/>
  <c r="S216" i="1"/>
  <c r="S217" i="1"/>
  <c r="S218" i="1"/>
  <c r="S219" i="1"/>
  <c r="S220" i="1"/>
  <c r="S221" i="1"/>
  <c r="S222" i="1"/>
  <c r="S223" i="1"/>
  <c r="S224" i="1"/>
  <c r="S225" i="1"/>
  <c r="S226" i="1"/>
  <c r="S227" i="1"/>
  <c r="S228" i="1"/>
  <c r="S229" i="1"/>
  <c r="S230" i="1"/>
  <c r="S231" i="1"/>
  <c r="S233" i="1"/>
  <c r="S234" i="1"/>
  <c r="S235" i="1"/>
  <c r="S236" i="1"/>
  <c r="S237" i="1"/>
  <c r="S238" i="1"/>
  <c r="S239" i="1"/>
  <c r="S240" i="1"/>
  <c r="S241" i="1"/>
  <c r="S242" i="1"/>
  <c r="S243" i="1"/>
  <c r="S244" i="1"/>
  <c r="S245" i="1"/>
  <c r="S247" i="1"/>
  <c r="S248" i="1"/>
  <c r="S249" i="1"/>
  <c r="S250" i="1"/>
  <c r="S251" i="1"/>
  <c r="S252" i="1"/>
  <c r="S253" i="1"/>
  <c r="S254" i="1"/>
  <c r="S255" i="1"/>
  <c r="S256" i="1"/>
  <c r="S257" i="1"/>
</calcChain>
</file>

<file path=xl/sharedStrings.xml><?xml version="1.0" encoding="utf-8"?>
<sst xmlns="http://schemas.openxmlformats.org/spreadsheetml/2006/main" count="5349" uniqueCount="1370">
  <si>
    <t xml:space="preserve">Nº CTO </t>
  </si>
  <si>
    <t>Objeto del proceso o contrato</t>
  </si>
  <si>
    <t>CONTRATISTA</t>
  </si>
  <si>
    <t>Tipo de ID Contratista</t>
  </si>
  <si>
    <t>Dígito de Verificación Contratista</t>
  </si>
  <si>
    <t>SEXO</t>
  </si>
  <si>
    <t>Fecha de Suscripción del Contrato
(dd/mm/aa)</t>
  </si>
  <si>
    <t xml:space="preserve"> $ 
Valor Inicial del Contrato</t>
  </si>
  <si>
    <t>Vr. Mensual de honorarios</t>
  </si>
  <si>
    <t>No. Meses</t>
  </si>
  <si>
    <t>No. Días</t>
  </si>
  <si>
    <t>Fecha de Incio del Contrato
(dd/mm/aa)</t>
  </si>
  <si>
    <t>Fecha de terminación inicial
(dd/mm/aa)</t>
  </si>
  <si>
    <t>Vr. Adición 1</t>
  </si>
  <si>
    <t>Vr. Adición 2</t>
  </si>
  <si>
    <t>Vr. Adición 3</t>
  </si>
  <si>
    <t>Fecha de terminación de la prórroga 1
(dd/mm/aa)</t>
  </si>
  <si>
    <t>Fecha de terminación de la prórroga 2
(dd/mm/aa)</t>
  </si>
  <si>
    <t>Fecha de suscripción de la Suspensión 1
(dd/mm/aa)</t>
  </si>
  <si>
    <t>Fecha de inicio de la suspensión 1 
(dd/mm/aa)</t>
  </si>
  <si>
    <t>No. De días de suspensión</t>
  </si>
  <si>
    <t>Fecha de terminación de la Suspensión 1
(dd/mm/aa)</t>
  </si>
  <si>
    <t>Fecha de terminación del Contrato despues de la suspensión 1 
(dd/mm/aa)</t>
  </si>
  <si>
    <t>Fecha de suscripción de la cesión 1 
(dd/mm/aa)</t>
  </si>
  <si>
    <t>Fecha de inicio de Cesión (dd/mm/aa)</t>
  </si>
  <si>
    <t>Nombre del Cesionario</t>
  </si>
  <si>
    <t>Fecha de nacimiento</t>
  </si>
  <si>
    <t>Tipo de ID</t>
  </si>
  <si>
    <t>No. ID</t>
  </si>
  <si>
    <t>Fecha de suscripción de la cesión 2
(dd/mm/aa)</t>
  </si>
  <si>
    <t>Vr. Total del Contrato</t>
  </si>
  <si>
    <t>Fecha de terminación definitiva del contrato
(dd/mm/aa)</t>
  </si>
  <si>
    <t>Estado</t>
  </si>
  <si>
    <t>Fecha de liquidación del contrato
(dd/mm/aa)</t>
  </si>
  <si>
    <t>COMPOSICIÓN DEL CONSORCIO</t>
  </si>
  <si>
    <t>OBSERVACIONES</t>
  </si>
  <si>
    <t>N/A</t>
  </si>
  <si>
    <t>TERMINACION ANTICIPADA</t>
  </si>
  <si>
    <t xml:space="preserve">Plazo de ejecución </t>
  </si>
  <si>
    <t>Plazo total en días</t>
  </si>
  <si>
    <t>10 10-Contrato de Obra</t>
  </si>
  <si>
    <t xml:space="preserve">21 21-Consultoría (Interventoría) </t>
  </si>
  <si>
    <t>30 30-Servicios de Mantenimiento y/o Reparación</t>
  </si>
  <si>
    <t xml:space="preserve">31 31-Servicios Profesionales </t>
  </si>
  <si>
    <t xml:space="preserve">33 33-Servicios Apoyo a la Gestion de la Entidad (servicios administrativos) </t>
  </si>
  <si>
    <t xml:space="preserve">42 42-Suministro de Bienes en general </t>
  </si>
  <si>
    <t xml:space="preserve">43 43-Suministro de Servicio de Vigilancia </t>
  </si>
  <si>
    <t xml:space="preserve">44 44-Suministro de Servicio de Aseo </t>
  </si>
  <si>
    <t xml:space="preserve">48 48-Otros Suministros </t>
  </si>
  <si>
    <t xml:space="preserve">49 49-Otros Servicios </t>
  </si>
  <si>
    <t xml:space="preserve">72 72-Contrato de Seguros </t>
  </si>
  <si>
    <t xml:space="preserve">121 121-Compraventa (Bienes Muebles) </t>
  </si>
  <si>
    <t xml:space="preserve">132 132-Arrendamiento de bienes inmuebles </t>
  </si>
  <si>
    <t xml:space="preserve">201 201-Convenio de Cooperación y Asistencia Técnica </t>
  </si>
  <si>
    <t xml:space="preserve">211 211-Convenio Interadministrativo </t>
  </si>
  <si>
    <t>Link Secop</t>
  </si>
  <si>
    <t>Identificación</t>
  </si>
  <si>
    <t xml:space="preserve">PRESTAR SUS SERVICIOS PROFESIONALES PARA APOYAR LA ESTRUCTURACIÓN, FORMULACIÓN, EVALUACIÓN Y SEGUIMIENTO DE LA PLANEACIÓN ESTRATÉGICA Y PROYECTOS DE INVERSIÓN DEL FONDO DE DESARROLLO LOCAL DE PUENTE ARANDA.
</t>
  </si>
  <si>
    <t xml:space="preserve">PRESTAR SUS SERVICIOS PROFESIONALES BRINDANDO APOYO JURÍDICO A LA JUNTA ADMINISTRADORA LOCAL DE PUENTE ARANDA
</t>
  </si>
  <si>
    <t>PRESTAR LOS SERVICIOS PROFESIONALES ESPECIALIZADOS AL DESPACHO DE LA ALCALDÍA LOCAL DE PUENTE ARANDA PARA APOYAR LA EJECUCION INTEGRAL DE LOS ASUNTOS ADMINISTRATIVOS DE SU COMPETENCIA</t>
  </si>
  <si>
    <t>PRESTAR LOS SERVICIOS PROFESIONALES
ESPECIALIZADOS BRINDANDO APOYO JURÍDICO AL DESPACHO Y AL ÁREA DE GESTIÓN PARA EL DESARROLLO LOCAL, EN LOS ASPECTOS PRECONTRACTUALES, CONTRACTUALES Y POS CONTRACTUALES DE LOS PROCESOS DE CONTRATACION DEL FDL DE PUENTE ARANDA</t>
  </si>
  <si>
    <t>PRESTAR LOS SERVICIOS DE APOYO A LA GESTIÓN AL FONDO DE DESARROLLO LOCAL DE PUENTE ARANDA, PARA ACOMPAÑAR LOS PROCESOS DE FORTALECIMIENTO DE LA CULTURA CIUDADANA Y LA PREVENCIÓN DE ACCIONES DELICTIVAS Y COMPORTAMIENTOS QUE ATENTEN CONTRA LA SEGURIDAD Y LA CONVIVENCIA CIUDADANA</t>
  </si>
  <si>
    <t xml:space="preserve"> PRESTAR SUS SERVICIOS PROFESIONALES ESPECIALIZADOS BRINDADO APOYO JURÍDICO PARA EL ÁREA DE GESTIÓN PARA EL DESARROLLO LOCAL Y EL DESPACHO DE LA ALCALDÍA LOCAL DE PUENTE ARANDA</t>
  </si>
  <si>
    <t>PRESTAR LOS SERVICIOS PROFESIONALES AL DESPACHO DE LA ALCALDIA LOCAL DE PUENTE ARANDA PARA APOYAR LA EJECUCIÓN INTEGRAL DE LOS ASUNTOS ADMINISTRATIVOS DE SU COMPETENCIA</t>
  </si>
  <si>
    <t>PRESTAR LOS SERVICIOS PROFESIONALES PARA APOYAR JURÍDICAMENTE  EN LOS PROCESOS PRECONTRACTUALES Y CONTRACTUALES DEL FONDO DE DESARROLLO LOCAL DE PUENTE ARANDA.</t>
  </si>
  <si>
    <t>PRESTAR LOS SERVICIOS PROFESIONALES AL DESPACHO DEL ALCALDE LOCAL DE PUENTE ARANDA, EN LA REVISIÓN Y CONTROL DE LAS ACTIVIDADES, DOCUMENTOS Y TRÁMITES Y LA EJECUCIÓN INTEGRAL DE LOS ASUNTOS ADMINISTRATIVOS DE SU COMPETENCIA.</t>
  </si>
  <si>
    <t>PRESTACIÓN DE SERVICIOS PROFESIONALES PARA APOYAR AL AREA DE GESTION PARA EL DESARROLLO LOCAL EN TEMAS DE CONTRATACION Y MANEJO DE LA PLATAFORMA SIPSE DE CONFORMIDAD CON LOS ESTUDIOS PREVIOS.</t>
  </si>
  <si>
    <t>PRESTAR SUS SERVICIOS PROFESIONALES APOYANDO JURÍDICAMENTE LAS ETAPAS DE LOS PROCESOS DE CONTRATACIÓN Y TEMAS RELACIONADOS CON CONTROL POLITICO QUE  CURSAN EN EL FONDO DE DESARROLLO LOCAL DE PUENTE ARANDA.</t>
  </si>
  <si>
    <t>PRESTAR SUS SERVICIOS PROFESIONALES PARA APOYAR LA FORMULACION,  PROCESO DE CONTRATACIÓN, EVALUACIÓN, SEGUIMIENTO Y LIQUIDACIÓN RELACIONADOS CON EL PROYECTO DE INVERSION 1899 PARA ASEGURAR LA ADECUADA INVERSIÓN DE RECURSOS LOCALES Y EL CUMPLIMIENTO DE LAS METAS DEL MISMO</t>
  </si>
  <si>
    <t>PRESTAR LOS SERVICIOS PROFESIONALES REQUERIDOS PARA APOYAR LA FORMULACIÓN, PROCESO DE CONTRATACIÓN, EVALUACIÓN Y SEGUIMIENTO DE PROYECTOS INCLUIDOS EN EL PLAN DE DESARROLLO LOCAL VIGENTE ASÍ COMO LIQUIDACIÓN DE LOS CONTRATOS SUSCRITOS PARA SU EJECUCIÓN, EN ESPECIAL EL PROYECTO 1902 "SEGURIDAD Y CONVIVENCIA PARA PUENTE ARANDA"</t>
  </si>
  <si>
    <t>PRESTAR SUS SERVICIOS PROFESIONALES PARA APOYAR JURÍDICAMENTE LA EJECUCIÓN DE LAS ACCIONES REQUERIDAS PARA LA DEPURACIÓN DE LAS ACTUACIONES ADMINISTRATIVAS QUE CURSAN EN LA ALCALDÍA LOCAL.</t>
  </si>
  <si>
    <t xml:space="preserve">PRESTAR SUS SERVICIOS DE APOYO EN TEMAS ADMINISTRATIVOS Y LOGISTICOS QUE PROMUEVAN  EL FORTALECIMIENTO DE LA PARTICIPACIÓN DE LAS ORGANIZACIONES NO FORMALES DE LA LOCALIDAD DE PUENTE ARANDA. </t>
  </si>
  <si>
    <t>APOYAR ADMINISTRATIVA Y ASISTENCIALMENTE A LAS INSPECCIONES DE POLICÍA DE LA LOCALIDAD.</t>
  </si>
  <si>
    <t xml:space="preserve">
PRESTAR SERVICIOS PROFESIONALES PARA REALIZAR LAS GESTIONES INHERENTES EN LA LIQUIDACIÓN, PAGO Y DEPURACIÓN DE OBLIGACIONES POR PAGAR DE LOS CONTRATOS SUSCRITOS POR EL FDL PUENTE ARANDA.</t>
  </si>
  <si>
    <t>PRESTAR SUS SERVICIOS PROFESIONALES PARA REALIZAR LAS LABORES DE ADMINISTRACIÓN DE LA RED SOPORTE TÉCNICO Y ADMINISTRATIVO EN EL MANEJO DE LOS PROGRAMAS INSTALADOS EN TODAS LAS ÁREAS DE LA ALCALDÍA Y JUNTA ADMINISTRADORA LOCAL</t>
  </si>
  <si>
    <t>PRESTAR SERVICIOS PROFESIONALES COMO APOYO AL ÁREA DE GESTIÓN DEL DESARROLLO LOCAL, SOBRE TEMAS DEL PRESUPUESTO DEL FDL DE PUENTE ARANDA</t>
  </si>
  <si>
    <t>PRESTAR SUS SERVICIOS DE APOYO TÉCNICO A LAS DIFERENTES LABORES OPERATIVAS Y ADMINISTRATIVAS QUE SURJAN DE LA GESTIÓN DE LA JUNTA ADMINISTRADORA LOCAL, DE ACUERDO CON LOS ESTUDIOS PREVIOS</t>
  </si>
  <si>
    <t>PRESTAR LOS SERVICIOS PROFESIONALES PARA APOYAR LA FORMULACIÓN, EVALUACIÓN Y SEGUIMIENTO DE PROYECTOS  DE INFRAESTRUCTURA  DEL  PLAN DE DESARROLLO LOCAL PUENTE ARANDA</t>
  </si>
  <si>
    <t>PRESTACIÓN DE SERVICIOS TÉCNICOS PARA APOYAR LAS ETAPAS PRECONTRACTUAL, CONTRACTUAL Y POST-CONTRACTUAL DE LOS PROCESOS DE ADQUISICIÓN DE BIENES Y SERVICIOS QUE REALICE EL FONDO DE DESARROLLO LOCAL DE PUENTE ARANDA</t>
  </si>
  <si>
    <t>PRESTAR LOS SERVICIOS PROFESIONALES REQUERIDOS PARA APOYAR LA FORMULACIÓN, PROCESO DE CONTRATACIÓN, EVALUACIÓN Y SEGUIMIENTO DE LOS PROYECTOS RELACIONADOS CON EL SECTOR SALUD QUE SE ENCUENTRAN INCLUIDOS EN EL PLAN OPERATIVO ANUAL DE INVERSIONES, ASÍ COMO ADELANTAR EL PROCESO DE LIQUIDACIÓN DE LOS CONTRATOS EJECUTADOS QUE LE SEAN ASIGNADOS."</t>
  </si>
  <si>
    <t>APOYO A LA COORDINAR, LIDERAR Y ASESORAR LOS PLANES Y ESTRATEGIAS DE COMUNICACIÓN INTERNA Y EXTERNA PARA LA DIVULGACIÓN DE LOS PROGRAMAS, PROYECTOS Y ACTIVIDADES DE LA ALCALDÍA LOCAL, DE ACUERDO CON LOS ESTUDIOS PREVIOS</t>
  </si>
  <si>
    <t>APOYAR TECNICAMENTE A LOS RESPONSABLES E INTEGRANTES DE LOS PROCESOS EN LA IMPLEMENTACION DE HERRAMIENTAS DE GESTION, SIGUIENDO LOS LINEAMIENTOS METODOLOGICOS ESTABLECIDOS POR LA OFICINA ASESORA DE PLANEACION DE LA SECRETARIA DISTRITAL DE GOBIERNO, DE ACUERDO CON LOS ESTUDIOS PREVIOS.</t>
  </si>
  <si>
    <t>PRESTAR SUS SERVICIOS PROFESIONALES PARA APOYAR LA ESTRUCTURACIÓN, FORMULACIÓN, EVALUACIÓN Y SEGUIMIENTO DE LA PLANEACIÓN ESTRATÉGICA Y PROYECTOS DE INVERSIÓN DEL FONDO DE DESARROLLO LOCAL DE PUENTE ARANDA.</t>
  </si>
  <si>
    <t>PRESTAR SUS SERVICIOS COMO APOYO TÉCNICO EN EL DESARROLLO DE LAS AC-TIVIDADES Y PROCESOS RELACIONADOS CON LOS PROYECTOS DE EDUCACIÓN QUE ADELANTA EL FONDO DE DESARROLLO LOCAL DE PUENTE ARANDA.</t>
  </si>
  <si>
    <t>PRESTAR LOS SERVICIOS DE APOYO A LA GESTIÓN PARA REALIZAR EL PROCESO DE RADICACIÓN, NOTIFICACIÓN Y ENTREGA DE LA CORRESPONDENCIA INTERNA Y EXTERNA DE LA ALCALDÍA LOCAL PUENTE ARANDA.</t>
  </si>
  <si>
    <t>APOYAR AL ALCALDE LOCAL EN LA FORMULACIÓN, SEGUIMIENTO E IMPLEMENTACIÓN DE LA ESTRATEGIA LOCAL PARA LA TERMINACIÓN JURÍDICA O INACTIVACIÓN DE LAS ACTUACIONES ADMINISTRATIVAS QUE CURSAN EN LA ALCALDÍA LOCAL.</t>
  </si>
  <si>
    <t>PRESTAR LOS SERVICIOS PROFESIONALES PARA APOYAR AL ALCALDE LOCAL EN LA GESTIÓN DE LOS ASUNTOS RELACIONADOS CON SEGURIDAD CIUDADANA, CONVIVENCIA Y PREVENCIÓN DE CONFLICTOS, VIOLENCIAS Y DELITOS EN LA LOCALIDAD, DE CONFORMIDAD CON EL MARCO NORMATIVO APLICABLE EN LA MATERIA DE ACUERDO CON LOS ESTUDIOS PREVIOS.</t>
  </si>
  <si>
    <t>PRESTAR SUS SERVICIOS DE APOYO TECNICO EN LA EJECUCIÓN DE ACTIVIDADES ADMINISTRATIVAS EN EL ÁREA DE GESTIÓN DE DESARROLLO LOCAL DE PUENTE ARANDA</t>
  </si>
  <si>
    <t>PRESTAR LOS SERVICIOS PROFESIONALES EN EL ÁREA DE GESTIÓN DEL DESARROLLO LOCAL EN TEMAS ADMINISTRATIVOS, APOYANDO EL SEGUIMIENTO DE LOS PROYECTOS DE FUNCIONAMIENTO Y ADELANTANDO LO RELACIONADO CON LA SOLICITUD DE COTIZACIONES, UNIFICACIÓN DE CANASTA DE PRECIOS Y ANÁLISIS DE PRECIOS DE MERCADO, DE TODOS LOS PROYECTOS QUE SE FORMULEN EN LA ALCALDÍA LOCAL</t>
  </si>
  <si>
    <t>PRESTAR SUS SERVICIOS PARA APOYAR EL PROCESO DE RADICACIÓN Y DISTRIBUCION DE LA CORRESPONDENCIA, ASI COMO LA ATENCION EN LA VENTANILLA CDI DE LA ALCALDÍA LOCAL DE PUENTE ARANDA</t>
  </si>
  <si>
    <t xml:space="preserve">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 </t>
  </si>
  <si>
    <t>PRESTAR LOS SERVICIOS PROFESIONALES REQUERIDOS PARA APOYAR LA FORMULACIÓN, PROCESO DE CONTRATACIÓN, EVALUACIÓN Y SEGUIMIENTO DE LOS PROYECTOS RELACIONADOS CON EL SECTOR CULTURA QUE SE ENCUENTRAN INCLUIDOS EN EL PLAN OPERATIVO ANUAL DE INVERSIONES, ASÍ COMO ADELANTAR EL PROCESO DE LIQUIDACIÓN DE LOS CONTRATOS EJECUTADOS QUE LE SEAN ASIGNADOS</t>
  </si>
  <si>
    <t>PRESTAR SUS SERVICIOS PROFESIONALES EN EL ÁREA DE GESTIÓN DEL DESARROLLO LOCAL NECESARIOS PARA ADELANTAR LOS PROCESOS CONTRACTUALES DE LOS RECURSOS DE FUNCIONAMIENTO, ASÍ COMO SEGUIMIENTO AL PAA PARA VERIFICAR LA OPORTUNA Y ADECUADA ATENCIÓN DE LAS NECESIDADES DE LA ENTIDAD</t>
  </si>
  <si>
    <t>PRESTAR LOS SERVICIOS PROFESIONALES ESPECIALIZADOS PARA APOYAR LA COORDINACION Y REALIZACION DE LA ASISTENCIA TÉCNICA SOBRE LA INFRAESTRUCTURA DE PROYECTOS, PROCESOS CONTRACTUALES, QUE LLEVE EL FONDO DE DESARROLLO LOCAL DE PUENTE ARANDA</t>
  </si>
  <si>
    <t xml:space="preserve"> PRESTAR LOS SERVICIOS PROFESIONALES REQUERIDOS PARA APOYAR LA FORMULACIÓN, PROCESO DE CONTRATACIÓN, EVALUACIÓN, SEGUIMIENTO Y LIQUIDACIÓN DE PROYECTOS, PARA ASEGURAR LA ADECUADA INVERSIÓN DE RECURSOS LOCALES Y EL CUMPLIMIENTO DE LAS METAS DEL MISMO, EN LO REFERENTE AL PROYECTO 1887 "PUENTE ARANDA REFERENTE EN CULTURA, DEPORTE Y RECREACION"</t>
  </si>
  <si>
    <t>APOYAR AL ALCALDE LOCAL EN LA PROMOCIÓN, ACOMPAÑAMIENTO, COORDINACIÓN Y ATENCIÓN DE LAS INSTANCIAS DE COORDINACIÓN INTERINSTITUCIONALES Y LAS INSTANCIAS DE PARTICIPACIÓN LOCALES, ASÍ COMO LOS PROCESOS COMUNITARIOS EN LA LOCALIDAD.</t>
  </si>
  <si>
    <t>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t>
  </si>
  <si>
    <t>PRESTAR SUS SERVICIOS TÉCNICOS PARA APOYAR EL LEVANTAMIENTO, IDENTIFICACIÓN, VERIFICACIÓN Y ENTREGA DEL INVENTARIO FÍSICO EN EL AREA DE GESTION DEL DESARROLLO LOCAL DE LA ALCALDÍA LOCAL DE PUENTE ARANDA</t>
  </si>
  <si>
    <t>PRESTAR LOS SERVICIOS TÉCNICOS PARA LA OPERACIÓN, SEGUIMIENTO Y CUMPLIMIENTO DE LOS PROCEDIMIENTOS DEL SERVICIO APOYOS PARA LA SEGURIDAD ECONÓMICA TIPO C E INGRESO MINIMO.</t>
  </si>
  <si>
    <t xml:space="preserve">
APOYA EL CUBRIMIENTO DE LAS ACTIVIDADES, CRONOGRAMAS Y AGENDA DE LA ALCALDÍA LOCAL A NIVEL INTERNO Y EXTERNO, ASÍ COMO LA GENERACIÓN DE CONTENIDOS PERIODÍSTICOS.</t>
  </si>
  <si>
    <t>PRESTAR SUS SERVICIOS PROFESIONALES PARA LA IMPLEMENTACIÓN DE LAS ACCIONES Y LINEAMIENTOS TÉCNICOS SURTIDOS DEL PROGRAMA DE GESTIÓN DOCUMENTAL Y DEMÁS INSTRUMENTOS TÉCNICOS ARCHIVÍSTICOS.</t>
  </si>
  <si>
    <t>APOYAR Y DAR SOPORTE TÉCNICO AL ADMINISTRADOR Y USUARIO FINAL DE LA RED DE SISTEMAS Y TECNOLOGÍA E INFORMACIÓN DE LA ALCALDÍA LOCAL.</t>
  </si>
  <si>
    <t>PRESTAR SUS SERVICIOS DE APOYO A LA GESTIÓN EN LOS PUNTOS VIVE DIGITAL DE LA LOCALIDAD DE PUENTE ARANDA</t>
  </si>
  <si>
    <t>APOYAR AL EQUIPO DE PRENSA Y COMUNICACIONES DE LA ALCALDÍA LOCAL EN LA CREACIÓN, REALIZACIÓN, PRODUCCIÓN Y EDICIÓN DE VÍDEOS, ASÍ COMO EL REGISTRO, EDICIÓN Y LA PRESENTACIÓN DE FOTOGRAFÍAS DE LOS ACONTECIMIENTOS, HECHOS Y EVENTOS EXTERNOS E INTERNOS DE LA ALCALDÍA LOCAL, PARA SER UTILIZADOS COMO INSUMOS DE COMUNICACIÓN EN LOS MEDIOS, ESPECIALMENTE ESCRITOS, DIGITALES Y AUDIOVISUALES.</t>
  </si>
  <si>
    <t>APOYAR EN LAS TAREAS OPERATIVAS DE CARÁCTER ARCHIVÍSTICO DESARROLLADAS EN LA ALCALDÍA LOCAL PARA GARANTIZAR LA APLICACIÓN CORRECTA DE LOS PROCEDIMIENTOS TÉCNICOS.</t>
  </si>
  <si>
    <t>PRESTAR LOS SERVICIOS TECNICOS A LA GESTIÓN AL FONDO DE DESARROLLO LOCAL DE PUENTE ARANDA, PARA ACOMPAÑAR LOS PROCESOS QUE SE ADELANTEN PARA PROTECCIÓN Y USO ADECUADO DEL ESPACIO PUBLICO EN LA LOCALIDAD.</t>
  </si>
  <si>
    <t>PRESTAR SUS SERVICIOS TECNICOS COMO APOYO A LA GESTION DEL ALCALDE LOCAL PARA EL DESARROLLO DE LAS ACTIVIDADES DE SENSIBILIZACION, PROMOCIÓN, ARTICULACIÓN Y ACOMPAÑAMIENTO RELACIONADAS CON LA PROTECCIÓN Y EL BIENESTAR ANIMAL EN PUENTE ARANDA</t>
  </si>
  <si>
    <t>PRESTAR SUS SERVICIOS PROFESIONALES EN EL ÁREA DE GESTIÓN DEL DESARROLLO LOCAL, APOYANDO LA ELABORACIÓN, SEGUIMIENTO, ANÁLISIS Y ADMINISTRACIÓN DEL PRESUPUESTO DEL FONDO DE DESARROLLO LOCAL DE PUENTE ARANDA</t>
  </si>
  <si>
    <t>PRESTAR SERVICIOS PROFESIONALES EN EL ÁREA DE GESTIÓN DEL DESARROLLO LOCAL PARA REALIZAR EL SEGUIMIENTO Y APOYAR LA GESTIÓN PARA GARANTIZAR LA EJECUCIÓN ADECUADA DEL COMPONENTE INGRESO MÍNIMO GARANTIZADO QUE HACE PARTE DEL PROYECTO DE INVERSIÓN 1881 PUENTE ARANDA CUIDADORA Y PROTECTORA DE LA POBLACIÓN VULNERABLE</t>
  </si>
  <si>
    <t>PRESTACION DE SERVICIOS PROFESIONALES PARA APOYAR Y  BRINDAR ASISTENCIA TECNICA, ADMINISTRATIVA EN TEMA DE RIESGO  Y ATENCION DE EMERGENCIAS EN LA LOCALIDAD.</t>
  </si>
  <si>
    <t>PRESTAR EL SERVICIO DE CONDUCCIÓN PARA LOS VEHÍCULOS PROPIEDAD DEL FONDO DE DESARROLLO LOCAL Y LOS QUE SE LE ASIGNEN, DE CONFORMIDAD CON LOS ESTUDIOS PREVIOS.</t>
  </si>
  <si>
    <t>APOYAR AL EQUIPO DE PRENSA Y COMUNICACIONES DE LA ALCALDÍA LOCAL EN LA REALIZACIÓN Y PUBLICACIÓN DE CONTENIDOS DE REDES SOCIALES Y CANALES DE DIVULGACIÓN DIGITAL (SITIO WEB) DE LA ALCALDÍA LOCAL.</t>
  </si>
  <si>
    <t>PRESTAR SERVICIOS PROFESIONALES EN EL ÁREA DE GESTIÓN DEL DESARROLLO LOCAL PARA REALIZAR EL SEGUIMIENTO Y APOYAR LOS PROCESOS TENDIENTES A LOGRAR EL CUMPLIMIENTO DE LAS METAS DEL PLAN DE DESARROLLO LOCAL Y LA EJECUCIÓN DE LOS PROYECTOS DE INVERSIÓN PREVISTOS PARA LA VIGENCIA.</t>
  </si>
  <si>
    <t>PRESTAR LOS SERVICIOS DE APOYO A LA GESTIÓN AL FONDO DE DESARROLLO LOCAL DE PUENTE ARANDA, PARA ACOMPAÑAR LOS PROCESOS QUE SE ADELANTEN PARA PROTECCIÓN Y USO ADECUADO DEL ESPACIO PUBLICO EN LA LOCALIDAD.</t>
  </si>
  <si>
    <t>PRESTAR LOS SERVICIOS PROFESIONALES PARA FORMULAR E IMPLEMENTAR ESTRATEGIAS DE EMPRENDIMIENTO EN COORDINACIÓN CON LAS DIFERENTES ENTIDADES DE LA LOCALIDAD, EMPRESARIOS E INDUSTRIALES QUE MEJOREN LAS CONDICIONES DE LOS CIUDADANOS DE LA LOCALIDAD.</t>
  </si>
  <si>
    <t xml:space="preserve">PRESTAR SERVICIOS TECNICOS AL ÁREA DE GESTIÓN DEL DESAROLLO LOCAL DE PUENTE ARANDA EN ASUNTOS RELACIONADOS A CONTABILIDAD Y PRESUPUESTO. </t>
  </si>
  <si>
    <t>PRESTAR SUS SERVICIOS PROFESIONALES PARA APOYAR LAS ACTIVIDADES Y PROGRAMAS QUE PROMUEVAN EL EJERCICIO DEL DERECHO A LA PARTICIPACIÓN, ASÍ COMO LOS PROCESOS COMUNITARIOS EN LA LOCALIDAD,</t>
  </si>
  <si>
    <t>APOYAR AL EQUIPO DE PRENSA Y COMUNICACIONES DE LA ALCALDÍA LOCAL EN LA REALIZACIÓN DE PRODUCTOS Y PIEZAS DIGITALES, IMPRESAS Y PUBLICITARIAS DE GRAN FORMATO Y DE ANIMACIÓN GRÁFICA, ASÍ COMO APOYAR LA PRODUCCIÓN Y MONTAJE DE EVENTOS.</t>
  </si>
  <si>
    <t>PRESTAR LOS SERVICIOS PROFESIONALES COMO ENLACE EN LOS TEMAS DE GESTIÓN DE RIESGOS Y CAMBIO CLIMÁTICO DSGR-CC, EN LA LOCALIDAD DE PUENTE ARANDA</t>
  </si>
  <si>
    <t>PRESTAR EL SERVICIO COMO CONDUCTOR DE LOS VEHÍCULOS QUE INTEGRAN EL PARQUE AUTOMOTOR DEL FDL PUENTE ARANDA</t>
  </si>
  <si>
    <t>PRESTAR LOS SERVICIOS DE APOYO A LA GESTIÓN EN LA IMPLEMENTACIÓN DE LAS ESTRATEGIAS DE SENSIBILIZACIÓN, FORMACIÓN Y EDUCACIÓN DE LOS PROYECTOS DE BIENESTAR ANIMAL EN LA LOCALIDAD DE PUENTE ARANDA</t>
  </si>
  <si>
    <t>PRESTAR SERVICIOS PROFESIONALES PARA REALIZAR LAS GESTIONES INHERENTES EN LA LIQUIDACIÓN, PAGO Y DEPURACIÓN DE OBLIGACIONES POR PAGAR DE LOS CONTRATOS SUSCRITOS POR EL FDL PUENTE ARANDA.</t>
  </si>
  <si>
    <t>PRESTAR SERVICIOS DE APOYO AL ÁREA DE GESTIÓN DEL DESARROLLO EN LAS LABORES  ADMINISTRATIVAS  QUE REQUIERA LA JUNTA ADMINISTRADORA LOCAL DE   PUENTE ARANDA</t>
  </si>
  <si>
    <t>PRESTAR LOS SERVICIOS PROFESIONALES AL ÁREA DE GESTIÓN POLICIVA Y JURÍDICA EN EL REPARTO Y SEGUIMIENTO  DE LOS COMPARENDOS IMPUESTOS POR LA POLICÍA NACIONAL</t>
  </si>
  <si>
    <t>PRESTAR LOS SERVICIOS PROFESIONALES
ESPECIALIZADOS BRINDANDO APOYO JURÍDICO AL DESPACHO Y AL ÁREA DE GESTIÓN PARA EL DESARROLLO LOCAL, EN LOS ASPECTOS DE GESTION POLICIVA .</t>
  </si>
  <si>
    <t>PRESTAR SUS SERVICIOS COMO INSTRUCTOR DE FORMACIÓN DEPORTIVA EN LA EJECUCIÓN DE LAS ACTIVIDADES PREVISTAS PARA LA IMPLEMENTACIÓN DE LOS PROGRAMAS, PROCESOS DE FORMACIÓN DEPORTIVA Y LA ESTRATEGIA DE CUIDADO EN EL TERRITORIO EN LA LOCALIDAD DE PUENTE ARANDA.</t>
  </si>
  <si>
    <t>PRESTAR SERVICIOS PROFESIONALES PARA APOYAR LA FORMULACION,  PROCESO DE CONTRATACIÓN, EVALUACIÓN, SEGUIMIENTO Y LIQUIDACIÓN RELACIONADOS CON LOS PROYECTOS AMBIENTALES DE INVERSION  PARA ASEGURAR LA ADECUADA INVERSIÓN DE RECURSOS LOCALES Y EL CUMPLIMIENTO DE LAS METAS DEL MISMO</t>
  </si>
  <si>
    <t>PRESTAR SERVICIOS PROFESIONALES AL ÁREA DE GESTIÓN POLICIVA Y JURÍDICA, PARA APOYAR LAS LABORES RELACIONADAS CON EL COBRO PERSUASIVO DE MULTAS Y SANCIONES PECUNIARIAS IMPUESTAS, ASÍ COMO REALIZAR EL REMISIÓN Y SEGUIMIENTO DE LAS ACTUACIONES QUE DEBAN SURTIR PROCESO DE COBRO COACTIVO, DE ACUERDO CON LAS OBLIGACIONES Y COMPETENCIAS DE LA ALCALDÍA LOCAL</t>
  </si>
  <si>
    <t>PRESTAR SUS SERVICIOS TÉCNICOS EN EL DESPACHO DE LA ALCALDÍA LOCAL CON EL FIN DE CONTRIBUIR EN LAS ACTIVIDADES ASISTENCIALES Y DE GESTIÓN, DE CONFORMIDAD CON LOS ESTUDIOS PREVIOS</t>
  </si>
  <si>
    <t>PRESTAR LOS SERVICIOS PROFESIONALES
PARA APOYAR AL ALCALDE LOCAL EN LA PROMOCIÓN, ARTICULACIÓN, ACOMPAÑAMIENTO Y SEGUIMIENTO  PARA  LA  ATENCIÓN  Y  PROTECCIÓN  DE  LOS  ANIMALES  DOMÉSTICOS  Y SILVESTRES  DE  LA  LOCALIDAD</t>
  </si>
  <si>
    <t xml:space="preserve">APOYAR JURÍDICAMENTE AL ALCALDE LOCAL EN EL SEGUIMIENTO, IMPLEMENTACIÓN Y SUSTANCIACION E IMPULSO DE LAS ACTUACIONES ADMINISTRATIVAS QUE CURSAN EN LA ALCALDÍA LOCAL REALCIONADO CON LOS TEMAS DE ACTIVIDAD COMERCIAL, ESPACIO PUBLICO Y PROPIEDAD HORIZONTAL. </t>
  </si>
  <si>
    <t>APOYAR TÉCNICAMENTE LAS DISTINTAS ETAPAS DE LOS PROCESOS DE COMPETENCIA DE LA ALCALDÍA LOCAL PARA LA DEPURACIÓN DE ACTUACIONES ADMINISTRATIVAS.</t>
  </si>
  <si>
    <t xml:space="preserve">PRESTAR SUS SERVICIOS PROFESIONALES EN LA DEPURACION DE OBLIGACIONES POR PAGAR, TRAMITE DE PAGOS Y LIQUIDACIÓN DE CONTRATOS. </t>
  </si>
  <si>
    <t xml:space="preserve"> PRESTAR SUS SERVICIOS COMO INSTRUCTOR DEPORTIVO EN LA EJECUCIÓN DE LAS ACTIVIDADES PREVISTAS PARA LA IMPLEMENTACIÓN DE LOS PROGRAMAS Y ESTRATEGIAS DE ACTIVIDAD FÍSICA Y CUIDADO EN EL TERRITORIO EN LA LOCALIDAD DE PUENTE ARANDA.</t>
  </si>
  <si>
    <t>PRESTAR LOS SERVICIOS DE APOYO EN TEMAS DE GESTIÓN AMBIENTAL RELACIONADOS CON ACCIONES DE ARBOLADO URBANO, RIESGOS Y CAMBIO CLIMÁTICO EN LA LOCALIDAD DE PUENTE ARANDA.</t>
  </si>
  <si>
    <t>PRESTAR LOS SERVICIOS PROFESIONALES PARA LA OPERACIÓN, PRESTACIÓN, SEGUIMIENTO Y CUMPLIMIENTO DE LOS PROCEDIMIENTOS ADMINISTRATIVOS, OPERATIVOS Y PROGRAMÁTICOS DEL PROGRAMA DEL SERVICO DE APOYO ECONOMICO TIPO C Y EL PROGRAMA DE  INGRESO MÍNIMO GARANTIZADO.</t>
  </si>
  <si>
    <t>PRESTAR LOS SERVICIOS PROFESIONALES PARA DESARROLLAR ACCIONES Y ESTRATEGIAS ORIENTADAS A LA PREVENCIÓN DE VIOLENCIA INFANTIL, VIOLENCIA INTRAFAMILIAR Y/O VIOLENCIA SEXUAL Y LA PROMOCIÓN DEL BUEN TRATO</t>
  </si>
  <si>
    <t>APOYAR LA FORMULACIÓN, EJECUCIÓN, SEGUIMIENTO Y MEJORA CONTINUA DE LAS HERRAMIENTAS QUE CONFORMAN LA GESTIÓN AMBIENTAL INSTITUCIONAL DE LA ALCALDÍA LOCAL.</t>
  </si>
  <si>
    <t>PRESTAR LOS SERVICIOS PROFESIONALES REQUERIDOS PARA APOYAR LA FORMULACIÓN, PROCESO DE CONTRATACIÓN, EVALUACIÓN Y SEGUIMIENTO DE PROYECTOS INCLUIDOS EN EL PLAN DE DESARROLLO LOCAL VIGENTE, ASÍ COMO LA LIQUIDACIÓN DE LOS CONTRATOS SUSCRITOS PARA SU EJECUCIÓN EN ESPECIAL PARA EL PROYECTO 1885 "PUENTE ARANDA COMPROMETIDA CON LA EDUCACION SUPERIOR DE LOS JOVENES"</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</si>
  <si>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t>
  </si>
  <si>
    <t xml:space="preserve"> PRESTAR SUS SERVICIOS PROFESIONALES AL DESPACHO DE LA ALCALDÍA LOCAL PARA APOYAR EL TRÁMITE DE LOS DESPACHOS COMISORIOS, DESCONGESTIONAR Y TRAMITAR LOS DERECHOS DE PETICIÓN,  CONSOLIDAR LAS PROPOSICIONES Y SOLICITUDES DE LOS ENTES DE CONTROL, ASÍ COMO EL APOYO AL ÁREA DE CONTRATACIÓN, DE ACUERDO A LOS ESTUDIOS PREVIOS</t>
  </si>
  <si>
    <t xml:space="preserve">PRESTAR SERVICIOS DE APOYO A LAS ACTIVIDADES RELACIONADAS CON LA PROMOCIÓN, ACOMPAÑAMIENTO Y ATENCIÓN A LAS INSTANCIAS DE PARTICIPACIÓN Y ORGANIZACIONES SOCIALES DE LOS SECTORES LGBTI DE LA LOCALIDAD. </t>
  </si>
  <si>
    <t>PRESTAR SUS SERVICIOS TECNICOS EN PROCESOS ADMINISTRATIVOS Y LOGISTICOS EN LA EJECUCIÓN DE ACTIVIDADES PREVISTAS PARA EL CUMPLIMIENTO DE LO DISPUESTO A LA ESTRATEGIA TERRITORIAL DE SALUD.</t>
  </si>
  <si>
    <t>PRESTAR SUS SERVICIOS PROFESIONALES PARA APOYAR JURÍDICAMENTE LA EJECUCIÓN DE LAS ACCIONES REQUERIDAS Y NECESIDADES QUE SE DERIVEN DE LA APLICACIÓN DE LAS PREVISIONES DE LA LEY 675 DE 2001 O LA QUE HAGA SUS VECES</t>
  </si>
  <si>
    <t>PRESTAR SUS SERVICIOS DE APOYO ADMINISTRATIVO Y LOGÍSTICO EN LA EJECUCIÓN DE LAS ACTIVIDADES PREVISTAS Y ACCIONES COMPLEMENTARIAS AL MODELO Y PLAN TERRITORIAL DE SALUD, ACCIONES COMPLEMENTARIAS NO INCLUIDAS EN EL PLAN DE BENEFICIOS EN SALUD VIGENTE, NI EN LOS DEMÁS CONCEPTOS DE GASTO DEL SECTOR SALUD RELACIONADOS EN LA CIRCULAR CONFIS 03 DE 2020, EN CUMPLIMIENTO DE LA ESTRATEGIA DE CO INVERSIÓN.</t>
  </si>
  <si>
    <t>PRESTAR SUS SERVICIOS PROFESIONALES PARA APOYAR LA FORMULACION,  PROCESO DE CONTRATACIÓN, EVALUACIÓN, SEGUIMIENTO Y LIQUIDACIÓN RELACIONADOS CON EL PROYECTO DE INVERSION 1897 PARA ASEGURAR LA ADECUADA INVERSIÓN DE RECURSOS LOCALES Y EL CUMPLIMIENTO DE LAS METAS DEL MISMO</t>
  </si>
  <si>
    <t>PRESTAR SUS SERVICIOS PROFESIONALES PARA DESARROLLAR LA PLATAFORMA WEB O APP RESPECTO DE LA VITRINA LOCAL EMPRESARIAL A LA LOCALIDAD DE PUENTE ARANDA.</t>
  </si>
  <si>
    <t>APOYAR TÉCNICAMENTE LAS DISTINTAS ETAPAS DE LOS PROCESOS DE COMPETENCIA DE LAS INSPECCIONES DE POLICÍA DE LA LOCALIDAD, SEGÚN REPARTO.</t>
  </si>
  <si>
    <t>PRESTAR SERVICIOS PROFESIONALES AL AREA DE GESTION POLICIVA Y JURIDICA, PARA APOYAR LAS LABORES RELACIONADAS CON EL COBRO PERSUASIVO DE MULTAS Y SANCIONES PECUNIARIAS IMPUESTAS, ASI COMO REALIZAR EL REMISION Y SEGUIMIENTO DE LAS ACTUACIONES QUE DEBAN SURTIR PROCESO DE COBRO COACTIVO, DE ACUERDO CON LAS OBLIGACIONES Y COMPETENCIAS DE LA ALCALDIA LOCAL</t>
  </si>
  <si>
    <t>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t>
  </si>
  <si>
    <t>PRESTAR SUS SERVICIOS PROFESIONALES COMO PROGRAMADOR PARA CREAR APLICACIONES Y SOFTWARE ESPECIALIZADO PARA LOS EMPRESARIOS DE LA LOCALIDAD.</t>
  </si>
  <si>
    <t>PRESTAR SERVICIOS PROFESIONALES PARA CONTRIBUIR EN LA GESTIÓN, SEGUIMIENTO Y CONTROL DE LOS PROCESOS Y PROCEDIMIENTOS QUE MANEJA EL FONDO DE DESARROLLO LOCAL DE PUENTE ARANDA</t>
  </si>
  <si>
    <t>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t>
  </si>
  <si>
    <t>PRESTAR LOS SERVICIOS DE APOYO AL FONDO DE DESARROLLO LOCAL DE PUENTE ARANDA EN LA GESTIÓN DE LOS TRÁMITES ADMINISTRATIVOS RELACIONADOS CON SEGURIDAD CIUDADANA Y CONVIVENCIA DE LA LOCALIDAD</t>
  </si>
  <si>
    <t>PRESTAR SUS SERVICIOS PROFESIONALES PARA APOYAR LA GESTIÓN DE LA CASA DEL CONSUMIDOR EN LA ALCALDÍA LOCAL</t>
  </si>
  <si>
    <t>PRESTAR SERVICIOS PROFESIONALES DE APOYO  EN LOS TEMAS RELACIONADOS CON LA RED, GESTIÓN TIC Y TODO LOS RECURSOS TECNOLÓGICO DE LA ALCALDÍA LOCAL PUENTE ARANDA.</t>
  </si>
  <si>
    <t>PRESTAR LOS SERVICIOS PROFESIONALES PARA APOYAR LA EJECUCIÓN Y LIQUIDACIÓN DE LOS CONTRATOS DE INFRAESTRUCTURA DEL FONDO DE DESARROLLO LOCAL DE PUENTE ARANDA</t>
  </si>
  <si>
    <t>PRESTAR SUS SERVICIOS PROFESIONALES APOYANDO TÉCNICAMENTE LAS DISTINTAS ETAPAS DE LOS PROCESOS DE COMPETENCIAS DE LA ALCALDÍA LOCAL PARA LA DEPURACIÓN DE ACTUACIONES ADMINISTRATIVAS, DE ACUERDO CON LOS ESTUDIOS PREVIOS</t>
  </si>
  <si>
    <t>APOYAR LA FORMULACIÓN, GESTIÓN Y SEGUIMIENTO DE ACTIVIDADES ENFOCADAS A LA GESTIÓN AMBIENTAL EXTERNA, ENCAMINADAS A LA MITIGACIÓN DE LOS DIFERENTES IMPACTOS AMBIENTALES Y LA
CONSERVACIÓN DE LOS RECURSOS NATURALES DE LA LOCALIDAD.</t>
  </si>
  <si>
    <t>PRESTAR LOS SERVICIOS PROFESIONALES PARA APOYAR LA FORMULACIÓN, EJECUCIÓN, SEGUIMIENTO Y MEJORA CONTINUA DE LAS HERRAMIENTAS QUE CONFORMAN LA GESTIÓN AMBIENTAL INSTITUCIONAL DE LA ALCALDÍA LOCAL.</t>
  </si>
  <si>
    <t>PRESTAR SERVICIOS PROFESIONALES EN TEMAS  AMBIENTAL, RIESGO Y CAMBIO CLIMÁTICO,  APOYANDO LOS PLANES, ESTRATEGIAS Y PROYECTOS QUE SE EJECUTAN EN LA LOCALIDAD DE PUENTE ARANDA</t>
  </si>
  <si>
    <t>PRESTAR SERVICIOS PROFESIONALES PARA APOYAR LA GESTIÓN DE LOS ASUNTOS RELACIONADOS CON SEGURIDAD CIUDADANA, CONVIVENCIA Y ESPACIO PÚBLICO EN LA LOCALIDAD DE PUENTE ARANDA.</t>
  </si>
  <si>
    <t xml:space="preserve"> PRESTAR SUS SERVICIOS PROFESIONALES APOYANDO TÉCNICAMENTE LAS DISTINTAS ETAPAS DE LOS PROCESOS DE COMPETENCIAS DE LA ALCALDÍA LOCAL PARA LA DEPURACIÓN DE ACTUACIONES ADMINISTRATIVAS, DE ACUERDO CON LOS ESTUDIOS PREVIOS</t>
  </si>
  <si>
    <t>PRESTAR SERVICIOS DE APOYO A LA GESTIÓN EN LA EJECUCIÓN DE LAS ACTIVIDADES ADMINISTRATIVAS, OPERATIVOS DE IVC Y ATENCIÓN DE PQRS RELACIONADAS CON LA GESTIÓN POLICIVA Y JURÍDICA EN LA ALCALDÍA LOCAL DE PUENTE ARANDA.</t>
  </si>
  <si>
    <t>PRESTAR SUS SERVICIOS PROFESIONALES PARA APOYAR LOS ASUNTOS RELACIONADOS CON SEGURIDAD CIUDADANA, CONVIVENCIA Y PREVENCIÓN DE CONFLICTOS, VIOLENCIAS Y DELITOS EN LA LOCALIDAD.</t>
  </si>
  <si>
    <t>PRESTAR SUS SERVICIOS ASISTENCIALES EN TEMAS ADMINISTRATIVOS Y LOGISTICOS QUE PROMUEVAN EL FORTALECIMIENTO DE LA PARTICIPACIÓN DE LAS ORGANIZACIONES NO FORMALES DE LA LOCALIDAD DE PUENTE ARANDA.</t>
  </si>
  <si>
    <t>PRESTAR SUS SERVICIOS DE APOYO TÉCNICO AL DESPACHO DE LA ALCALDÍA LOCAL EN LOS TRÁMITES DE SU COMPETENCIA, PRINCIPALMENTE EN LO RELACIONADO CON EL TRÁMITE DE LOS DESPACHOS COMISORIOS.</t>
  </si>
  <si>
    <t>PRESTAR SERVICIOS PROFESIONALES PARA REALIZAR LAS GESTIONES INHERENTES EN LA LIQUIDACIÓN, PAGO Y DEPURACIÓN DE OBLIGACIONES POR PAGAR DE LOS CONTRATOS SUSCRITOS POR EL FDL PUENTE ARANDA</t>
  </si>
  <si>
    <t xml:space="preserve">
EL CONTRATISTA SE OBLIGA CON EL FONDO DE DESARROLLO LOCAL DE PUENTE ARANDA A PRESTAR EL SERVICIO INTEGRAL DE ASEO Y CAFETERÍA PARA LA SEDE  PRINCIPAL DE LA ENTIDAD, LOS ESPACIOS OCUPADOS POR LA JUNTA ADMINISTRADORA LOCAL Y LOS PUNTOS VIVE DIGITAL DE LA LOCALIDAD CON BASE AL ACUERDO MARCO DE PRECIOS CCE-972-AMP-2019
</t>
  </si>
  <si>
    <t>SANTIAGO JIMENEZ LARA</t>
  </si>
  <si>
    <t>JESUS DAVID DIAZ CAMPOS</t>
  </si>
  <si>
    <t>ANA DOLORES CASTRO VASQUEZ</t>
  </si>
  <si>
    <t>EDSON EDIÑO RONCANCIO LADIÑO</t>
  </si>
  <si>
    <t>EDI LILIANA HERNANDEZ GOMEZ</t>
  </si>
  <si>
    <t>ANA MILENA RINCON REY</t>
  </si>
  <si>
    <t>SANDRA JULIETA IBARRA RUIZ</t>
  </si>
  <si>
    <t>ANDREA CATALINA GARCIA FLOREZ</t>
  </si>
  <si>
    <t>GIOVANNI EUDORO PEREZ VELASCO</t>
  </si>
  <si>
    <t>JENNY ANDREA ROCHA GARCIA</t>
  </si>
  <si>
    <t>MARIA FERNANDA MORA RAMIREZ</t>
  </si>
  <si>
    <t>LISSETTE ALEJANDRA CORREDOR PINEDA</t>
  </si>
  <si>
    <t>BRYAN ALFONSO NIÑO VELEZ</t>
  </si>
  <si>
    <t>MARIA ANGELICA NARANJO HERRERA</t>
  </si>
  <si>
    <t>CIELO PIEDAD HERRERA TRIANA</t>
  </si>
  <si>
    <t>CECILIA SOSA GOMEZ</t>
  </si>
  <si>
    <t>WILSON CAPERA RODRIGUEZ</t>
  </si>
  <si>
    <t>INGRID JAZMIN VEGA CASTIBLANCO</t>
  </si>
  <si>
    <t>WILSON FABIO QUINTERO ROJAS</t>
  </si>
  <si>
    <t>KAROL NATALY PULIDO HERRERA</t>
  </si>
  <si>
    <t>JUAN FRANCISCO GALVEZ JUNCA</t>
  </si>
  <si>
    <t>BRAYAN DAVID AVIRAMA RIVERA</t>
  </si>
  <si>
    <t>VICTOR ALFONSO GALINDO OSORIO</t>
  </si>
  <si>
    <t>MARIA ISABEL MONTENEGRO SACHICA</t>
  </si>
  <si>
    <t>OSCAR EDUARDO ROMERO ARTEAGA</t>
  </si>
  <si>
    <t>OSCAR ORLANDO TORRES RODRIGUEZ</t>
  </si>
  <si>
    <t>NURY YAMIRA LUIS ZAPATA</t>
  </si>
  <si>
    <t>JOSE DANILO TRIANA MONTENEGRO</t>
  </si>
  <si>
    <t>LEISY YURANI GIRALDO MEDINA</t>
  </si>
  <si>
    <t>LUISA FERNANDA LEON CEPEDA</t>
  </si>
  <si>
    <t>HECTOR MAURICIO CARRILLO SILVA</t>
  </si>
  <si>
    <t>MARIA XIMENA MESA CARDENAS</t>
  </si>
  <si>
    <t>ELIZABETH PEÑA SALAZAR</t>
  </si>
  <si>
    <t>ALEXANDER GUTIERREZ CHAPARRO</t>
  </si>
  <si>
    <t>ARNULFO ESPITIA PIRAGAUTA</t>
  </si>
  <si>
    <t>DEINIS FILIMON BARBOSA CRISTANCHO</t>
  </si>
  <si>
    <t>LUIS GUILLERMO NEISA LOPEZ</t>
  </si>
  <si>
    <t>VICTOR ALFONSO CRUZ SANCHEZ</t>
  </si>
  <si>
    <t>JOSE JOAQUIN OCAMPO TEJADA</t>
  </si>
  <si>
    <t>WILLIAM MATEO CUEVAS GARZON</t>
  </si>
  <si>
    <t>FRANCISCO JAVIER GOMEZ RODRIGUEZ</t>
  </si>
  <si>
    <t>CARMEN ELENA CASTRO RICO</t>
  </si>
  <si>
    <t>FREDY HUMBERTO SANCHEZ LOPEZ</t>
  </si>
  <si>
    <t>JOSE DAVID QUINTERO PEÑA</t>
  </si>
  <si>
    <t>ADRIANA YINETH JOJOA SOLER</t>
  </si>
  <si>
    <t>HECTOR TOVAR ORDOÑEZ</t>
  </si>
  <si>
    <t>SANDRA ESPERANZA CLAVIJO RAMOS</t>
  </si>
  <si>
    <t>LUIS ESTEBAN APOLINAR MORENO</t>
  </si>
  <si>
    <t>DANIEL ARMANDO SANDOVAL NIETO</t>
  </si>
  <si>
    <t>ALEXANDRA RANGEL AGUILAR</t>
  </si>
  <si>
    <t>ABRAHAM PEREZ ROMERO</t>
  </si>
  <si>
    <t>HUMBERTO HORACIO DEMOYA MORALES</t>
  </si>
  <si>
    <t>JUAN ALFREDO TORRES PRIETO</t>
  </si>
  <si>
    <t>LUISA FERNANDA MALAGON GOMEZ</t>
  </si>
  <si>
    <t xml:space="preserve">CLAUDIA MARCELA LOZANO LEGUIZAMON </t>
  </si>
  <si>
    <t>MAURICIO ANDRES AVELLANEDA TAMAYO</t>
  </si>
  <si>
    <t>JOSE VICENTE RAMIREZ QUEVEDO</t>
  </si>
  <si>
    <t>LUISA FERNANDA QUINTERO LIZARAZO</t>
  </si>
  <si>
    <t xml:space="preserve">LUZ NELLY VILLATE AVENDAÑO </t>
  </si>
  <si>
    <t>HAROLDO KARIN CALAO GONZALEZ</t>
  </si>
  <si>
    <t xml:space="preserve">DORIS JANNETH FORERO DUARTE </t>
  </si>
  <si>
    <t>WILLIAM EDUARDO VILLALOBOS MARTINEZ</t>
  </si>
  <si>
    <t>LEONARDO SIERRA VALDIVIESO</t>
  </si>
  <si>
    <t>ANGIE MARCELA ALVARADO GAONA</t>
  </si>
  <si>
    <t>PABLO ANDRES MONTIEL BELTRAN</t>
  </si>
  <si>
    <t>EDGAR GIOVANNY RUIZ ANGEL</t>
  </si>
  <si>
    <t>CLAUDIA PATRICIA VALLEJO GUTIERREZ</t>
  </si>
  <si>
    <t>OLGA MILENA OSPINA MONSALVE</t>
  </si>
  <si>
    <t>ANDRES FELIPE FERNANDEZ RUBIANO</t>
  </si>
  <si>
    <t>OSCAR IVAN BARRETO GOMEZ</t>
  </si>
  <si>
    <t>EDGAR BUSTOS BARON</t>
  </si>
  <si>
    <t>DIEGO ALEJANDRO ALDANA AREVALO</t>
  </si>
  <si>
    <t>JHORMAN LOHADWER MELO ARENAS</t>
  </si>
  <si>
    <t>JULIAN ANDRES CASTRO</t>
  </si>
  <si>
    <t>NEIDEL FERNEY CASTRO PEREZ</t>
  </si>
  <si>
    <t>BLAS FERNANDO LONDOÑO DIAZ</t>
  </si>
  <si>
    <t>JUAN MANUEL REYES RAMIREZ</t>
  </si>
  <si>
    <t>JUAN FELIPE VERGARA AYALA</t>
  </si>
  <si>
    <t>LUIS EDUARDO CORTES GARAY</t>
  </si>
  <si>
    <t xml:space="preserve"> JOHN MAURICIO MORALES TORRES</t>
  </si>
  <si>
    <t>DARLIN AVIRAMA RAMIREZ</t>
  </si>
  <si>
    <t>ANGIE NATALIA BELTRAN SANCHEZ</t>
  </si>
  <si>
    <t>NAYIB SELENIA CALIFA GARZON</t>
  </si>
  <si>
    <t>JUAN EDUARDO BOHORQUEZ RUIZ</t>
  </si>
  <si>
    <t>DIANA MILENA RAMOS AVILA</t>
  </si>
  <si>
    <t>NELLY JANETH MORA OLIVERO</t>
  </si>
  <si>
    <t>JUAN SEBASTIAN RENTERIA VARGAS</t>
  </si>
  <si>
    <t>JUAN CARLOS GOMEZ MELGAREJO</t>
  </si>
  <si>
    <t>CAMILO ANDRES ROMERO CASTRO</t>
  </si>
  <si>
    <t>MISAEL ALEJANDRO PINEDA SUAREZ</t>
  </si>
  <si>
    <t>DIEGO HERNAN ROMERO GIL</t>
  </si>
  <si>
    <t>OSCAR GIHOVANY MEDINA CARROLL</t>
  </si>
  <si>
    <t>DOUGLAS ALEXANDER JIMENEZ SOSA</t>
  </si>
  <si>
    <t>VICTORIA HELENA DURAN RIVERA</t>
  </si>
  <si>
    <t>ANDRES DAVID MARTINEZ ALVAREZ</t>
  </si>
  <si>
    <t>MIGUEL ANGEL GUARIN ESCOBAR</t>
  </si>
  <si>
    <t>JUAN GABRIEL OLIVELLA RODRIGUEZ</t>
  </si>
  <si>
    <t>LUZ MARIANA BARRAGAN CAMARGO</t>
  </si>
  <si>
    <t>GUSTAVO ADOLFO CORTES MOSQUERA</t>
  </si>
  <si>
    <t>CAMILO ANDRES VARELA BARRETO</t>
  </si>
  <si>
    <t>HENRY GIANCARLO GUEVARA MILA</t>
  </si>
  <si>
    <t>JOHANN STEVEN MEDINA BUSTOS</t>
  </si>
  <si>
    <t>DIEGO NOY LOPEZ</t>
  </si>
  <si>
    <t>JULY KATHERINE PEÑA SARMIENTO</t>
  </si>
  <si>
    <t>JUAN SEBASTIAN RODRIGUEZ LEON</t>
  </si>
  <si>
    <t>DIANA LUCIA SANCHEZ PEREZ</t>
  </si>
  <si>
    <t>ADRIANA MARIA SALAZAR VASQUEZ</t>
  </si>
  <si>
    <t xml:space="preserve">BRYAN DAVID SANCHEZ </t>
  </si>
  <si>
    <t xml:space="preserve">WILFER GIOVANY CONTENTO MELO </t>
  </si>
  <si>
    <t>NELSON DAVID VERA GALLO</t>
  </si>
  <si>
    <t>HERNAN FELIPE SOLANO GARCIA</t>
  </si>
  <si>
    <t>GLADYS MEDINA GARCIA</t>
  </si>
  <si>
    <t>CARLOS EDUARDO PEÑA</t>
  </si>
  <si>
    <t>YULIETH ALEXANDRA RIAÑO ESPITIA</t>
  </si>
  <si>
    <t>DIANA MILENA QUIVANO SANTACRUZ</t>
  </si>
  <si>
    <t>GLORIA ESTEPHANY CASTILLO MARTINEZ</t>
  </si>
  <si>
    <t xml:space="preserve"> JOSE EDUARDO MAYA MEDINA </t>
  </si>
  <si>
    <t>MARTHA CECILIA GOMEZ MANRIQUE</t>
  </si>
  <si>
    <t xml:space="preserve"> NURY ABRIL SANCHEZ </t>
  </si>
  <si>
    <t>JHON SEBASTIAN SOTO CUERVO</t>
  </si>
  <si>
    <t>SANDRA YANNETTE LANCHEROS PORRAS</t>
  </si>
  <si>
    <t>LIZETH NATALIA RUIZ GONZALEZ</t>
  </si>
  <si>
    <t>JEIMY PAOLA RAMIREZ VILLAMIL</t>
  </si>
  <si>
    <t>EDWIN FELIPE HERNANDEZ ALVAREZ</t>
  </si>
  <si>
    <t>JUAN FELIPE IGLESIAS PEREZ</t>
  </si>
  <si>
    <t>NADIA YELENA VEGA RODRIGUEZ</t>
  </si>
  <si>
    <t>HAROLD EDUARDO CASTRO ZARAZO</t>
  </si>
  <si>
    <t xml:space="preserve"> DIANA CAROLINA CEPEDA ROZO </t>
  </si>
  <si>
    <t xml:space="preserve"> EDGAR FELIPE RODRIGUEZ MORENO </t>
  </si>
  <si>
    <t xml:space="preserve"> CATALINA  BEDOYA GONZALEZ </t>
  </si>
  <si>
    <t xml:space="preserve"> DIEGO FERNANDO BETANCOURT RINCON</t>
  </si>
  <si>
    <t xml:space="preserve"> EDWIN ALEJANDRO ALFONSO MARTINEZ </t>
  </si>
  <si>
    <t xml:space="preserve"> CAMILO ANDRES OSPINA HOSTOS   </t>
  </si>
  <si>
    <t xml:space="preserve">GUSTAVO ADOLFO LOPEZ SANCHEZ </t>
  </si>
  <si>
    <t>NATALIA MATILDE ALVARADO OLAYA</t>
  </si>
  <si>
    <t>MARIA MARGARITA RIOS ARIZA</t>
  </si>
  <si>
    <t>JUAN CARLOS RUIZ CELY</t>
  </si>
  <si>
    <t>OSCAR SANTIAGO DUARTE ROA</t>
  </si>
  <si>
    <t>ROSSEMBERTH GUTIERREZ AGUILAR</t>
  </si>
  <si>
    <t>JUAN SEBASTIAN MAYORGA CIFUENTES</t>
  </si>
  <si>
    <t>GABRIEL GIOVANNY GARCIA GARCIA</t>
  </si>
  <si>
    <t>LIDIER FONSECA GUERRERO</t>
  </si>
  <si>
    <t>MARIA CAMILA PINEDA RAMIREZ</t>
  </si>
  <si>
    <t>HUGO ALEXANDER RUBIO HERRERA</t>
  </si>
  <si>
    <t xml:space="preserve">DIEGO ENRIQUE BUENO TRIVIÑO </t>
  </si>
  <si>
    <t>IVON CATALINA AVENDAÑO CARRANZA</t>
  </si>
  <si>
    <t>ALEXANDER PICO GUTIERREZ</t>
  </si>
  <si>
    <t xml:space="preserve">MARLENE TORRES RODRIGUEZ </t>
  </si>
  <si>
    <t xml:space="preserve">DANIELA ORTIZ BARBOSA </t>
  </si>
  <si>
    <t>LAURA VIVIANA BARRAGAN CRUZ</t>
  </si>
  <si>
    <t>MARTHA ISABEL LINARES HENAO</t>
  </si>
  <si>
    <t>ANA BEATRIZ CUERVO RODRIGUEZ</t>
  </si>
  <si>
    <t>PAOLA ANDREA GIRALDO GANTIVA</t>
  </si>
  <si>
    <t>FELIPE ANDRES TRUJILLO MUÑOZ</t>
  </si>
  <si>
    <t xml:space="preserve"> ANA MARIA CUADROS CASTRO </t>
  </si>
  <si>
    <t xml:space="preserve"> JOSE ERNESTO SARMIENTO </t>
  </si>
  <si>
    <t>DIEGO MAURICIO RODRIGUEZ GAMBOA</t>
  </si>
  <si>
    <t xml:space="preserve"> HAROLD ALFONSO GARZON PINEDA </t>
  </si>
  <si>
    <t>YENNY MARCELA LEON JOVEN</t>
  </si>
  <si>
    <t xml:space="preserve"> CARLOS ANDRES MACIAS SANABRIA</t>
  </si>
  <si>
    <t>PEDRO PABLO DUARTE URIZA</t>
  </si>
  <si>
    <t>DIANA CATALINA ROMERO TORRES</t>
  </si>
  <si>
    <t>LUZ YOLANDA VASQUEZ SALAZAR</t>
  </si>
  <si>
    <t>JOSE RICARDO PACHECO RODRIGUEZ</t>
  </si>
  <si>
    <t>ESTID GIOVANNY OVALLE GUERRERO</t>
  </si>
  <si>
    <t xml:space="preserve">ADRIANA MARIA BEJARANO SOTELO </t>
  </si>
  <si>
    <t>BEATRIZ HELENA PEREZ PARRA</t>
  </si>
  <si>
    <t>CARLOS ARLEY NIÑO MEDINA</t>
  </si>
  <si>
    <t>KELLY MAGNOLIA BEJARANO RIVERA</t>
  </si>
  <si>
    <t>ROGER MAURICIO FORERO RIVERA</t>
  </si>
  <si>
    <t>EDGARD SIERRA CARDOZO</t>
  </si>
  <si>
    <t>BLANCA DILIA MORENO TORO</t>
  </si>
  <si>
    <t>OSCAR IVAN BRUGES ORTEGA</t>
  </si>
  <si>
    <t>MARTHA EDITH HERNANDEZ ARIZA</t>
  </si>
  <si>
    <t>GERMAN ANDRÉS BOLIVAR ARBOLEDA</t>
  </si>
  <si>
    <t>LILAURA GUZMAN MARIN</t>
  </si>
  <si>
    <t>LEYDI MARIA MAHECHA SIERRA</t>
  </si>
  <si>
    <t xml:space="preserve">MARIA ISABEL PADILLA ULLOA </t>
  </si>
  <si>
    <t>MARIO ALBERTO DCOSTA SERRANO</t>
  </si>
  <si>
    <t>JUAN CARLOS DELGADO SAENZ</t>
  </si>
  <si>
    <t>OSCAR LEONARDO MARIN BARBOSA</t>
  </si>
  <si>
    <t>NATALIA PINTOR QUINTERO</t>
  </si>
  <si>
    <t>DUAN ARLEY BARRERA RIAÑO</t>
  </si>
  <si>
    <t>PAULA ANGELICA GARZON CORTES</t>
  </si>
  <si>
    <t xml:space="preserve">JULIAN OSORIO ARROYO </t>
  </si>
  <si>
    <t>DIEGO FELIPE JIMENEZ ZAPATA</t>
  </si>
  <si>
    <t>SOL ANGIE IVETH RODRIGUEZ GONZALEZ</t>
  </si>
  <si>
    <t>HERNAN GOMEZ ESPITIA</t>
  </si>
  <si>
    <t>EDITH PILAR CANO BELTRAN</t>
  </si>
  <si>
    <t>ELIZABETH ECHEVERRY JIMENEZ</t>
  </si>
  <si>
    <t>LUIS MARIO SOSA RUEDA</t>
  </si>
  <si>
    <t>GONZALO GUZMAN NARANJO</t>
  </si>
  <si>
    <t>CRISTIAN JAVIER CASTAÑO OSORIO</t>
  </si>
  <si>
    <t>GLORIA LUCIA PINTOR VARGAS</t>
  </si>
  <si>
    <t xml:space="preserve">JEISSON STEVEN VALDES GARCIA </t>
  </si>
  <si>
    <t>JORGE ENRIQUE GAMBA QUIROGA</t>
  </si>
  <si>
    <t>JUAN GABRIEL PARRA AGUDELO</t>
  </si>
  <si>
    <t>LIZETH JULIETH PEREZ VARGAS</t>
  </si>
  <si>
    <t>CLAUDIA LORENA FAJARDO ROMERO</t>
  </si>
  <si>
    <t xml:space="preserve"> MYLTON ORLANDO RIOS OSPINA  </t>
  </si>
  <si>
    <t xml:space="preserve"> JESUS ALEJANDRO FIGUEROA CAICEDO </t>
  </si>
  <si>
    <t>ANDRES ALEJANDRO AYURE FLOREZ</t>
  </si>
  <si>
    <t>LINA FERNANDA OCAMPO GOMEZ</t>
  </si>
  <si>
    <t>FERNANDO LEON CHIPO</t>
  </si>
  <si>
    <t>FABIAN ARTURO CHACON OSPINA</t>
  </si>
  <si>
    <t>GINARY HELENA QUINTERO ZULUAGA</t>
  </si>
  <si>
    <t>LUZ AMANDA ZAMORA BLANCO</t>
  </si>
  <si>
    <t>CLAUDIA ANDREA BOLIVAR CUCHIA</t>
  </si>
  <si>
    <t>NANCY YADIRA ZAPATA ACEVEDO</t>
  </si>
  <si>
    <t>LUIS EDUARDO JIMENEZ LARA</t>
  </si>
  <si>
    <t>JAIRZIÑIHO GUTIERREZ AGUILAR</t>
  </si>
  <si>
    <t>CRISTIAN DAVID MEDINA LEON</t>
  </si>
  <si>
    <t>OSCAR IVAN ESPINEL MOLANO</t>
  </si>
  <si>
    <t xml:space="preserve">JUAN PABLO ORDOÑEZ </t>
  </si>
  <si>
    <t>JAVIER MAURICIO PUENTES GALVIS</t>
  </si>
  <si>
    <t>YOLANDA CHAUX BAUTISTA</t>
  </si>
  <si>
    <t>GABRIEL SANTIAGO AYA MENDIETA</t>
  </si>
  <si>
    <t>JUAN FERNANDO PIÑEROS BAEZ</t>
  </si>
  <si>
    <t>SAMANTA STHEPANY PARDO PENAGOS</t>
  </si>
  <si>
    <t xml:space="preserve">SANDRA LILIANA PLAZAS DUARTE </t>
  </si>
  <si>
    <t>CENTRO ASEO MANTENIMIENTO PROFESIONAL S A S</t>
  </si>
  <si>
    <t>6 Meses</t>
  </si>
  <si>
    <t>11 Meses</t>
  </si>
  <si>
    <t>7 Meses</t>
  </si>
  <si>
    <t>8 Meses</t>
  </si>
  <si>
    <t>9 Meses</t>
  </si>
  <si>
    <t>JUAN FELIPE GALINDO NIÑO</t>
  </si>
  <si>
    <t>ANDRES CAMILO ACOSTA JIMENEZ</t>
  </si>
  <si>
    <t>OLGA LUICIA DIAZ SAENZ</t>
  </si>
  <si>
    <t>CC</t>
  </si>
  <si>
    <t>HAROLD LEONARDO CHAVEZ BRICEÑO</t>
  </si>
  <si>
    <t xml:space="preserve">PAULA ANDREA RIVEROS HERRERA </t>
  </si>
  <si>
    <t>TIPO DE COMPROMISO</t>
  </si>
  <si>
    <t>TIPOLOGIA ESPECIFICA</t>
  </si>
  <si>
    <t>17 17. Contrato de Prestación de Servicios</t>
  </si>
  <si>
    <t>VICTOR HUGO HUERTAS PRADA</t>
  </si>
  <si>
    <t>JEFRY SMITH OTTAVO MARIN</t>
  </si>
  <si>
    <t>JOSE WILMAN TORRES GOMEZ</t>
  </si>
  <si>
    <t>MARIA JIMENA DIAZ DIAZ</t>
  </si>
  <si>
    <t>NASLY DANIELA SANCHEZ BERNAL</t>
  </si>
  <si>
    <t>ISIS ALEXANDRA OVIEDO GARCIA</t>
  </si>
  <si>
    <t>PABLO EMILIO ROZO GAVILÃN</t>
  </si>
  <si>
    <t>GINA VANESSA SILVA GOMEZ</t>
  </si>
  <si>
    <t>PEDRO EUGENIO GONZALEZ RODRIGUEZ</t>
  </si>
  <si>
    <t>JOHN EDUARDO CHARRY ACOSTA</t>
  </si>
  <si>
    <t>ANGIE PAOLA AVILA LANCHEROS</t>
  </si>
  <si>
    <t>MARIA DEL TRANSITO AYALA GARCIA</t>
  </si>
  <si>
    <t>SANDRA ROCIO OSPINO MANJARRES</t>
  </si>
  <si>
    <t>EDISON ALEJANDRO AGUDELO ROJAS</t>
  </si>
  <si>
    <t>JOHN EDWARD PAEZ HUERTAS</t>
  </si>
  <si>
    <t>FELIPE USECHE USECHE</t>
  </si>
  <si>
    <t>ANGELA YOHANA PEREZ PEREZ</t>
  </si>
  <si>
    <t>OSCAR DANIEL PEREZ CUELLO</t>
  </si>
  <si>
    <t>GIOVANNI BERNAL MORENO</t>
  </si>
  <si>
    <t>LIDA JANNETH TAMAYO ROJAS</t>
  </si>
  <si>
    <t>MARIO FRANCISCO BERNAL JARAMILLO</t>
  </si>
  <si>
    <t>ERIKA JULIETH VILLAMIL HIGUERA</t>
  </si>
  <si>
    <t>SERGIO  HERNANDO POVEDA SANABRIA</t>
  </si>
  <si>
    <t>IRMA LISETTE AREVALO GARCÃA</t>
  </si>
  <si>
    <t xml:space="preserve"> HERSON D LUIS BELTRAN VEGA </t>
  </si>
  <si>
    <t>NEIR LOMBO VILLADIEGO</t>
  </si>
  <si>
    <t xml:space="preserve"> LUIS ORLANDO GARZON MONROY</t>
  </si>
  <si>
    <t xml:space="preserve"> CRISTIAN DAVID GUZMAN MARIN</t>
  </si>
  <si>
    <t xml:space="preserve"> OSCAR OSWALDO MEDINA CAMARGO</t>
  </si>
  <si>
    <t>https://community.secop.gov.co/Public/Tendering/OpportunityDetail/Index?noticeUID=CO1.NTC.2528511&amp;isFromPublicArea=True&amp;isModal=true&amp;asPopupView=true</t>
  </si>
  <si>
    <t>https://community.secop.gov.co/Public/Tendering/OpportunityDetail/Index?noticeUID=CO1.NTC.2528264&amp;isFromPublicArea=True&amp;isModal=true&amp;asPopupView=true</t>
  </si>
  <si>
    <t>https://community.secop.gov.co/Public/Tendering/OpportunityDetail/Index?noticeUID=CO1.NTC.2529244&amp;isFromPublicArea=True&amp;isModal=true&amp;asPopupView=true</t>
  </si>
  <si>
    <t>https://community.secop.gov.co/Public/Tendering/OpportunityDetail/Index?noticeUID=CO1.NTC.2529150&amp;isFromPublicArea=True&amp;isModal=true&amp;asPopupView=true</t>
  </si>
  <si>
    <t>https://community.secop.gov.co/Public/Tendering/OpportunityDetail/Index?noticeUID=CO1.NTC.2528174&amp;isFromPublicArea=True&amp;isModal=true&amp;asPopupView=true</t>
  </si>
  <si>
    <t>https://community.secop.gov.co/Public/Tendering/OpportunityDetail/Index?noticeUID=CO1.NTC.2529709&amp;isFromPublicArea=True&amp;isModal=true&amp;asPopupView=true</t>
  </si>
  <si>
    <t>https://community.secop.gov.co/Public/Tendering/OpportunityDetail/Index?noticeUID=CO1.NTC.2532018&amp;isFromPublicArea=True&amp;isModal=true&amp;asPopupView=true</t>
  </si>
  <si>
    <t>https://community.secop.gov.co/Public/Tendering/OpportunityDetail/Index?noticeUID=CO1.NTC.2536633&amp;isFromPublicArea=True&amp;isModal=true&amp;asPopupView=true</t>
  </si>
  <si>
    <t>https://community.secop.gov.co/Public/Tendering/OpportunityDetail/Index?noticeUID=CO1.NTC.2529606&amp;isFromPublicArea=True&amp;isModal=true&amp;asPopupView=true</t>
  </si>
  <si>
    <t>https://community.secop.gov.co/Public/Tendering/OpportunityDetail/Index?noticeUID=CO1.NTC.2534997&amp;isFromPublicArea=True&amp;isModal=true&amp;asPopupView=true</t>
  </si>
  <si>
    <t>https://community.secop.gov.co/Public/Tendering/OpportunityDetail/Index?noticeUID=CO1.NTC.2586061&amp;isFromPublicArea=True&amp;isModal=true&amp;asPopupView=true</t>
  </si>
  <si>
    <t>https://community.secop.gov.co/Public/Tendering/OpportunityDetail/Index?noticeUID=CO1.NTC.2532326&amp;isFromPublicArea=True&amp;isModal=true&amp;asPopupView=true</t>
  </si>
  <si>
    <t>https://community.secop.gov.co/Public/Tendering/OpportunityDetail/Index?noticeUID=CO1.NTC.2534154&amp;isFromPublicArea=True&amp;isModal=true&amp;asPopupView=true</t>
  </si>
  <si>
    <t>https://community.secop.gov.co/Public/Tendering/OpportunityDetail/Index?noticeUID=CO1.NTC.2535131&amp;isFromPublicArea=True&amp;isModal=true&amp;asPopupView=true</t>
  </si>
  <si>
    <t>https://community.secop.gov.co/Public/Tendering/OpportunityDetail/Index?noticeUID=CO1.NTC.2532020&amp;isFromPublicArea=True&amp;isModal=true&amp;asPopupView=true</t>
  </si>
  <si>
    <t>https://community.secop.gov.co/Public/Tendering/OpportunityDetail/Index?noticeUID=CO1.NTC.2535713&amp;isFromPublicArea=True&amp;isModal=true&amp;asPopupView=true</t>
  </si>
  <si>
    <t>https://community.secop.gov.co/Public/Tendering/OpportunityDetail/Index?noticeUID=CO1.NTC.2541265&amp;isFromPublicArea=True&amp;isModal=true&amp;asPopupView=true</t>
  </si>
  <si>
    <t>https://community.secop.gov.co/Public/Tendering/OpportunityDetail/Index?noticeUID=CO1.NTC.2535061&amp;isFromPublicArea=True&amp;isModal=true&amp;asPopupView=true</t>
  </si>
  <si>
    <t>https://community.secop.gov.co/Public/Tendering/OpportunityDetail/Index?noticeUID=CO1.NTC.2555120&amp;isFromPublicArea=True&amp;isModal=true&amp;asPopupView=true</t>
  </si>
  <si>
    <t>https://community.secop.gov.co/Public/Tendering/OpportunityDetail/Index?noticeUID=CO1.NTC.2547330&amp;isFromPublicArea=True&amp;isModal=true&amp;asPopupView=true</t>
  </si>
  <si>
    <t>https://community.secop.gov.co/Public/Tendering/OpportunityDetail/Index?noticeUID=CO1.NTC.2543817&amp;isFromPublicArea=True&amp;isModal=true&amp;asPopupView=true</t>
  </si>
  <si>
    <t>https://community.secop.gov.co/Public/Tendering/OpportunityDetail/Index?noticeUID=CO1.NTC.2544228&amp;isFromPublicArea=True&amp;isModal=true&amp;asPopupView=true</t>
  </si>
  <si>
    <t>https://community.secop.gov.co/Public/Tendering/OpportunityDetail/Index?noticeUID=CO1.NTC.2563400&amp;isFromPublicArea=True&amp;isModal=true&amp;asPopupView=true</t>
  </si>
  <si>
    <t>https://community.secop.gov.co/Public/Tendering/OpportunityDetail/Index?noticeUID=CO1.NTC.2586772&amp;isFromPublicArea=True&amp;isModal=true&amp;asPopupView=true</t>
  </si>
  <si>
    <t>https://community.secop.gov.co/Public/Tendering/OpportunityDetail/Index?noticeUID=CO1.NTC.2548668&amp;isFromPublicArea=True&amp;isModal=true&amp;asPopupView=true</t>
  </si>
  <si>
    <t>https://community.secop.gov.co/Public/Tendering/OpportunityDetail/Index?noticeUID=CO1.NTC.2550023&amp;isFromPublicArea=True&amp;isModal=true&amp;asPopupView=true</t>
  </si>
  <si>
    <t>https://community.secop.gov.co/Public/Tendering/OpportunityDetail/Index?noticeUID=CO1.NTC.2548659&amp;isFromPublicArea=True&amp;isModal=true&amp;asPopupView=true</t>
  </si>
  <si>
    <t>https://community.secop.gov.co/Public/Tendering/OpportunityDetail/Index?noticeUID=CO1.NTC.2577576&amp;isFromPublicArea=True&amp;isModal=true&amp;asPopupView=true</t>
  </si>
  <si>
    <t>https://community.secop.gov.co/Public/Tendering/OpportunityDetail/Index?noticeUID=CO1.NTC.2559433&amp;isFromPublicArea=True&amp;isModal=true&amp;asPopupView=true</t>
  </si>
  <si>
    <t>https://community.secop.gov.co/Public/Tendering/OpportunityDetail/Index?noticeUID=CO1.NTC.2559633&amp;isFromPublicArea=True&amp;isModal=true&amp;asPopupView=true</t>
  </si>
  <si>
    <t>https://community.secop.gov.co/Public/Tendering/OpportunityDetail/Index?noticeUID=CO1.NTC.2559350&amp;isFromPublicArea=True&amp;isModal=true&amp;asPopupView=true</t>
  </si>
  <si>
    <t>https://community.secop.gov.co/Public/Tendering/OpportunityDetail/Index?noticeUID=CO1.NTC.2559712&amp;isFromPublicArea=True&amp;isModal=true&amp;asPopupView=true</t>
  </si>
  <si>
    <t>https://community.secop.gov.co/Public/Tendering/OpportunityDetail/Index?noticeUID=CO1.NTC.2553166&amp;isFromPublicArea=True&amp;isModal=true&amp;asPopupView=true</t>
  </si>
  <si>
    <t>https://community.secop.gov.co/Public/Tendering/OpportunityDetail/Index?noticeUID=CO1.NTC.2552043&amp;isFromPublicArea=True&amp;isModal=true&amp;asPopupView=true</t>
  </si>
  <si>
    <t>https://community.secop.gov.co/Public/Tendering/OpportunityDetail/Index?noticeUID=CO1.NTC.2554934&amp;isFromPublicArea=True&amp;isModal=true&amp;asPopupView=true</t>
  </si>
  <si>
    <t>https://community.secop.gov.co/Public/Tendering/OpportunityDetail/Index?noticeUID=CO1.NTC.2562301&amp;isFromPublicArea=True&amp;isModal=true&amp;asPopupView=true</t>
  </si>
  <si>
    <t>https://community.secop.gov.co/Public/Tendering/OpportunityDetail/Index?noticeUID=CO1.NTC.2554942&amp;isFromPublicArea=True&amp;isModal=true&amp;asPopupView=true</t>
  </si>
  <si>
    <t>https://community.secop.gov.co/Public/Tendering/OpportunityDetail/Index?noticeUID=CO1.NTC.2561924&amp;isFromPublicArea=True&amp;isModal=true&amp;asPopupView=true</t>
  </si>
  <si>
    <t>https://community.secop.gov.co/Public/Tendering/OpportunityDetail/Index?noticeUID=CO1.NTC.2556948&amp;isFromPublicArea=True&amp;isModal=true&amp;asPopupView=true</t>
  </si>
  <si>
    <t>https://community.secop.gov.co/Public/Tendering/OpportunityDetail/Index?noticeUID=CO1.NTC.2562808&amp;isFromPublicArea=True&amp;isModal=true&amp;asPopupView=true</t>
  </si>
  <si>
    <t>https://community.secop.gov.co/Public/Tendering/OpportunityDetail/Index?noticeUID=CO1.NTC.2577668&amp;isFromPublicArea=True&amp;isModal=true&amp;asPopupView=true</t>
  </si>
  <si>
    <t>https://community.secop.gov.co/Public/Tendering/OpportunityDetail/Index?noticeUID=CO1.NTC.2563375&amp;isFromPublicArea=True&amp;isModal=true&amp;asPopupView=true</t>
  </si>
  <si>
    <t>https://community.secop.gov.co/Public/Tendering/OpportunityDetail/Index?noticeUID=CO1.NTC.2564212&amp;isFromPublicArea=True&amp;isModal=true&amp;asPopupView=true</t>
  </si>
  <si>
    <t>https://community.secop.gov.co/Public/Tendering/OpportunityDetail/Index?noticeUID=CO1.NTC.2619795&amp;isFromPublicArea=True&amp;isModal=true&amp;asPopupView=true</t>
  </si>
  <si>
    <t>https://community.secop.gov.co/Public/Tendering/OpportunityDetail/Index?noticeUID=CO1.NTC.2566808&amp;isFromPublicArea=True&amp;isModal=true&amp;asPopupView=true</t>
  </si>
  <si>
    <t>https://community.secop.gov.co/Public/Tendering/OpportunityDetail/Index?noticeUID=CO1.NTC.2692507&amp;isFromPublicArea=True&amp;isModal=true&amp;asPopupView=true</t>
  </si>
  <si>
    <t>https://community.secop.gov.co/Public/Tendering/OpportunityDetail/Index?noticeUID=CO1.NTC.2577822&amp;isFromPublicArea=True&amp;isModal=true&amp;asPopupView=true</t>
  </si>
  <si>
    <t>https://community.secop.gov.co/Public/Tendering/OpportunityDetail/Index?noticeUID=CO1.NTC.2569230&amp;isFromPublicArea=True&amp;isModal=true&amp;asPopupView=true</t>
  </si>
  <si>
    <t>https://community.secop.gov.co/Public/Tendering/OpportunityDetail/Index?noticeUID=CO1.NTC.2577647&amp;isFromPublicArea=True&amp;isModal=true&amp;asPopupView=true</t>
  </si>
  <si>
    <t>https://community.secop.gov.co/Public/Tendering/OpportunityDetail/Index?noticeUID=CO1.NTC.2571249&amp;isFromPublicArea=True&amp;isModal=true&amp;asPopupView=true</t>
  </si>
  <si>
    <t>https://community.secop.gov.co/Public/Tendering/OpportunityDetail/Index?noticeUID=CO1.NTC.2582075&amp;isFromPublicArea=True&amp;isModal=true&amp;asPopupView=true</t>
  </si>
  <si>
    <t>https://community.secop.gov.co/Public/Tendering/OpportunityDetail/Index?noticeUID=CO1.NTC.2587982&amp;isFromPublicArea=True&amp;isModal=true&amp;asPopupView=true</t>
  </si>
  <si>
    <t>https://community.secop.gov.co/Public/Tendering/OpportunityDetail/Index?noticeUID=CO1.NTC.2578596&amp;isFromPublicArea=True&amp;isModal=true&amp;asPopupView=true</t>
  </si>
  <si>
    <t>https://community.secop.gov.co/Public/Tendering/OpportunityDetail/Index?noticeUID=CO1.NTC.2595371&amp;isFromPublicArea=True&amp;isModal=true&amp;asPopupView=true</t>
  </si>
  <si>
    <t>https://community.secop.gov.co/Public/Tendering/OpportunityDetail/Index?noticeUID=CO1.NTC.2588388&amp;isFromPublicArea=True&amp;isModal=true&amp;asPopupView=true</t>
  </si>
  <si>
    <t>https://community.secop.gov.co/Public/Tendering/OpportunityDetail/Index?noticeUID=CO1.NTC.2589173&amp;isFromPublicArea=True&amp;isModal=true&amp;asPopupView=true</t>
  </si>
  <si>
    <t>https://community.secop.gov.co/Public/Tendering/OpportunityDetail/Index?noticeUID=CO1.NTC.2612270&amp;isFromPublicArea=True&amp;isModal=true&amp;asPopupView=true</t>
  </si>
  <si>
    <t>https://community.secop.gov.co/Public/Tendering/OpportunityDetail/Index?noticeUID=CO1.NTC.2623351&amp;isFromPublicArea=True&amp;isModal=true&amp;asPopupView=true</t>
  </si>
  <si>
    <t>https://community.secop.gov.co/Public/Tendering/OpportunityDetail/Index?noticeUID=CO1.NTC.2604741&amp;isFromPublicArea=True&amp;isModal=true&amp;asPopupView=true</t>
  </si>
  <si>
    <t>https://community.secop.gov.co/Public/Tendering/OpportunityDetail/Index?noticeUID=CO1.NTC.2605291&amp;isFromPublicArea=True&amp;isModal=true&amp;asPopupView=true</t>
  </si>
  <si>
    <t>https://community.secop.gov.co/Public/Tendering/OpportunityDetail/Index?noticeUID=CO1.NTC.2595608&amp;isFromPublicArea=True&amp;isModal=true&amp;asPopupView=true</t>
  </si>
  <si>
    <t>https://community.secop.gov.co/Public/Tendering/OpportunityDetail/Index?noticeUID=CO1.NTC.2595270&amp;isFromPublicArea=True&amp;isModal=true&amp;asPopupView=true</t>
  </si>
  <si>
    <t>https://community.secop.gov.co/Public/Tendering/OpportunityDetail/Index?noticeUID=CO1.NTC.2595620&amp;isFromPublicArea=True&amp;isModal=true&amp;asPopupView=true</t>
  </si>
  <si>
    <t>https://community.secop.gov.co/Public/Tendering/OpportunityDetail/Index?noticeUID=CO1.NTC.2596233&amp;isFromPublicArea=True&amp;isModal=true&amp;asPopupView=true</t>
  </si>
  <si>
    <t>https://community.secop.gov.co/Public/Tendering/OpportunityDetail/Index?noticeUID=CO1.NTC.2595618&amp;isFromPublicArea=True&amp;isModal=true&amp;asPopupView=true</t>
  </si>
  <si>
    <t>https://community.secop.gov.co/Public/Tendering/OpportunityDetail/Index?noticeUID=CO1.NTC.2595283&amp;isFromPublicArea=True&amp;isModal=true&amp;asPopupView=true</t>
  </si>
  <si>
    <t>https://community.secop.gov.co/Public/Tendering/OpportunityDetail/Index?noticeUID=CO1.NTC.2602593&amp;isFromPublicArea=True&amp;isModal=true&amp;asPopupView=true</t>
  </si>
  <si>
    <t>https://community.secop.gov.co/Public/Tendering/OpportunityDetail/Index?noticeUID=CO1.NTC.2596057&amp;isFromPublicArea=True&amp;isModal=true&amp;asPopupView=true</t>
  </si>
  <si>
    <t>https://community.secop.gov.co/Public/Tendering/OpportunityDetail/Index?noticeUID=CO1.NTC.2600782&amp;isFromPublicArea=True&amp;isModal=true&amp;asPopupView=true</t>
  </si>
  <si>
    <t>https://community.secop.gov.co/Public/Tendering/OpportunityDetail/Index?noticeUID=CO1.NTC.2618798&amp;isFromPublicArea=True&amp;isModal=true&amp;asPopupView=true</t>
  </si>
  <si>
    <t>https://community.secop.gov.co/Public/Tendering/OpportunityDetail/Index?noticeUID=CO1.NTC.2612729&amp;isFromPublicArea=True&amp;isModal=true&amp;asPopupView=true</t>
  </si>
  <si>
    <t xml:space="preserve">https://community.secop.gov.co/Public/Tendering/ContractNoticePhases/View?PPI=CO1.PPI.16834401&amp;isFromPublicArea=True&amp;isModal=False
</t>
  </si>
  <si>
    <t>https://community.secop.gov.co/Public/Tendering/OpportunityDetail/Index?noticeUID=CO1.NTC.2618487&amp;isFromPublicArea=True&amp;isModal=true&amp;asPopupView=true</t>
  </si>
  <si>
    <t>https://community.secop.gov.co/Public/Tendering/OpportunityDetail/Index?noticeUID=CO1.NTC.2619027&amp;isFromPublicArea=True&amp;isModal=true&amp;asPopupView=true</t>
  </si>
  <si>
    <t>https://community.secop.gov.co/Public/Tendering/OpportunityDetail/Index?noticeUID=CO1.NTC.2603409&amp;isFromPublicArea=True&amp;isModal=true&amp;asPopupView=true</t>
  </si>
  <si>
    <t>https://community.secop.gov.co/Public/Tendering/OpportunityDetail/Index?noticeUID=CO1.NTC.2612245&amp;isFromPublicArea=True&amp;isModal=true&amp;asPopupView=true</t>
  </si>
  <si>
    <t>https://community.secop.gov.co/Public/Tendering/OpportunityDetail/Index?noticeUID=CO1.NTC.2623347&amp;isFromPublicArea=True&amp;isModal=true&amp;asPopupView=true</t>
  </si>
  <si>
    <t>https://community.secop.gov.co/Public/Tendering/OpportunityDetail/Index?noticeUID=CO1.NTC.2768567&amp;isFromPublicArea=True&amp;isModal=true&amp;asPopupView=true</t>
  </si>
  <si>
    <t>https://community.secop.gov.co/Public/Tendering/OpportunityDetail/Index?noticeUID=CO1.NTC.2613011&amp;isFromPublicArea=True&amp;isModal=true&amp;asPopupView=true</t>
  </si>
  <si>
    <t>https://community.secop.gov.co/Public/Tendering/OpportunityDetail/Index?noticeUID=CO1.NTC.2618932&amp;isFromPublicArea=True&amp;isModal=true&amp;asPopupView=true</t>
  </si>
  <si>
    <t>https://community.secop.gov.co/Public/Tendering/OpportunityDetail/Index?noticeUID=CO1.NTC.2621621&amp;isFromPublicArea=True&amp;isModal=true&amp;asPopupView=true</t>
  </si>
  <si>
    <t>https://community.secop.gov.co/Public/Tendering/OpportunityDetail/Index?noticeUID=CO1.NTC.2616136&amp;isFromPublicArea=True&amp;isModal=true&amp;asPopupView=true</t>
  </si>
  <si>
    <t>https://community.secop.gov.co/Public/Tendering/OpportunityDetail/Index?noticeUID=CO1.NTC.2615875&amp;isFromPublicArea=True&amp;isModal=true&amp;asPopupView=true</t>
  </si>
  <si>
    <t>https://community.secop.gov.co/Public/Tendering/OpportunityDetail/Index?noticeUID=CO1.NTC.2639029&amp;isFromPublicArea=True&amp;isModal=true&amp;asPopupView=true</t>
  </si>
  <si>
    <t>https://community.secop.gov.co/Public/Tendering/OpportunityDetail/Index?noticeUID=CO1.NTC.2647563&amp;isFromPublicArea=True&amp;isModal=true&amp;asPopupView=true</t>
  </si>
  <si>
    <t>https://community.secop.gov.co/Public/Tendering/OpportunityDetail/Index?noticeUID=CO1.NTC.2647651&amp;isFromPublicArea=True&amp;isModal=true&amp;asPopupView=true</t>
  </si>
  <si>
    <t>https://community.secop.gov.co/Public/Tendering/OpportunityDetail/Index?noticeUID=CO1.NTC.2631772&amp;isFromPublicArea=True&amp;isModal=true&amp;asPopupView=true</t>
  </si>
  <si>
    <t>https://community.secop.gov.co/Public/Tendering/OpportunityDetail/Index?noticeUID=CO1.NTC.2694648&amp;isFromPublicArea=True&amp;isModal=true&amp;asPopupView=true</t>
  </si>
  <si>
    <t>https://community.secop.gov.co/Public/Tendering/OpportunityDetail/Index?noticeUID=CO1.NTC.2632110&amp;isFromPublicArea=True&amp;isModal=true&amp;asPopupView=true</t>
  </si>
  <si>
    <t>https://community.secop.gov.co/Public/Tendering/OpportunityDetail/Index?noticeUID=CO1.NTC.2631859&amp;isFromPublicArea=True&amp;isModal=true&amp;asPopupView=true</t>
  </si>
  <si>
    <t>https://community.secop.gov.co/Public/Tendering/OpportunityDetail/Index?noticeUID=CO1.NTC.2696474&amp;isFromPublicArea=True&amp;isModal=true&amp;asPopupView=true</t>
  </si>
  <si>
    <t>https://community.secop.gov.co/Public/Tendering/OpportunityDetail/Index?noticeUID=CO1.NTC.2653209&amp;isFromPublicArea=True&amp;isModal=true&amp;asPopupView=true</t>
  </si>
  <si>
    <t>https://community.secop.gov.co/Public/Tendering/OpportunityDetail/Index?noticeUID=CO1.NTC.2635643&amp;isFromPublicArea=True&amp;isModal=true&amp;asPopupView=true</t>
  </si>
  <si>
    <t>https://community.secop.gov.co/Public/Tendering/OpportunityDetail/Index?noticeUID=CO1.NTC.2633165&amp;isFromPublicArea=True&amp;isModal=true&amp;asPopupView=true</t>
  </si>
  <si>
    <t>https://community.secop.gov.co/Public/Tendering/OpportunityDetail/Index?noticeUID=CO1.NTC.2635942&amp;isFromPublicArea=True&amp;isModal=true&amp;asPopupView=true</t>
  </si>
  <si>
    <t>https://community.secop.gov.co/Public/Tendering/OpportunityDetail/Index?noticeUID=CO1.NTC.2638865&amp;isFromPublicArea=True&amp;isModal=true&amp;asPopupView=true</t>
  </si>
  <si>
    <t>https://community.secop.gov.co/Public/Tendering/OpportunityDetail/Index?noticeUID=CO1.NTC.2647808&amp;isFromPublicArea=True&amp;isModal=true&amp;asPopupView=true</t>
  </si>
  <si>
    <t>https://community.secop.gov.co/Public/Tendering/OpportunityDetail/Index?noticeUID=CO1.NTC.2679824&amp;isFromPublicArea=True&amp;isModal=true&amp;asPopupView=true</t>
  </si>
  <si>
    <t>https://community.secop.gov.co/Public/Tendering/OpportunityDetail/Index?noticeUID=CO1.NTC.2669450&amp;isFromPublicArea=True&amp;isModal=true&amp;asPopupView=true</t>
  </si>
  <si>
    <t>https://community.secop.gov.co/Public/Tendering/OpportunityDetail/Index?noticeUID=CO1.NTC.2647811&amp;isFromPublicArea=True&amp;isModal=true&amp;asPopupView=true</t>
  </si>
  <si>
    <t>https://community.secop.gov.co/Public/Tendering/OpportunityDetail/Index?noticeUID=CO1.NTC.2679489&amp;isFromPublicArea=True&amp;isModal=true&amp;asPopupView=true</t>
  </si>
  <si>
    <t>https://community.secop.gov.co/Public/Tendering/OpportunityDetail/Index?noticeUID=CO1.NTC.2738762&amp;isFromPublicArea=True&amp;isModal=true&amp;asPopupView=true</t>
  </si>
  <si>
    <t>https://community.secop.gov.co/Public/Tendering/OpportunityDetail/Index?noticeUID=CO1.NTC.2669091&amp;isFromPublicArea=True&amp;isModal=true&amp;asPopupView=true</t>
  </si>
  <si>
    <t>https://community.secop.gov.co/Public/Tendering/OpportunityDetail/Index?noticeUID=CO1.NTC.2669493&amp;isFromPublicArea=True&amp;isModal=true&amp;asPopupView=true</t>
  </si>
  <si>
    <t>https://community.secop.gov.co/Public/Tendering/OpportunityDetail/Index?noticeUID=CO1.NTC.2669461&amp;isFromPublicArea=True&amp;isModal=true&amp;asPopupView=true</t>
  </si>
  <si>
    <t>https://community.secop.gov.co/Public/Tendering/OpportunityDetail/Index?noticeUID=CO1.NTC.2669082&amp;isFromPublicArea=True&amp;isModal=true&amp;asPopupView=true</t>
  </si>
  <si>
    <t>https://community.secop.gov.co/Public/Tendering/OpportunityDetail/Index?noticeUID=CO1.NTC.2669354&amp;isFromPublicArea=True&amp;isModal=true&amp;asPopupView=true</t>
  </si>
  <si>
    <t>https://community.secop.gov.co/Public/Tendering/OpportunityDetail/Index?noticeUID=CO1.NTC.2697706&amp;isFromPublicArea=True&amp;isModal=true&amp;asPopupView=true</t>
  </si>
  <si>
    <t>https://community.secop.gov.co/Public/Tendering/OpportunityDetail/Index?noticeUID=CO1.NTC.2692558&amp;isFromPublicArea=True&amp;isModal=true&amp;asPopupView=true</t>
  </si>
  <si>
    <t>https://community.secop.gov.co/Public/Tendering/OpportunityDetail/Index?noticeUID=CO1.NTC.2748990&amp;isFromPublicArea=True&amp;isModal=true&amp;asPopupView=true</t>
  </si>
  <si>
    <t>https://community.secop.gov.co/Public/Tendering/OpportunityDetail/Index?noticeUID=CO1.NTC.2698311&amp;isFromPublicArea=True&amp;isModal=true&amp;asPopupView=true</t>
  </si>
  <si>
    <t>https://community.secop.gov.co/Public/Tendering/OpportunityDetail/Index?noticeUID=CO1.NTC.2694639&amp;isFromPublicArea=True&amp;isModal=true&amp;asPopupView=true</t>
  </si>
  <si>
    <t>https://community.secop.gov.co/Public/Tendering/OpportunityDetail/Index?noticeUID=CO1.NTC.2697795&amp;isFromPublicArea=True&amp;isModal=true&amp;asPopupView=true</t>
  </si>
  <si>
    <t>https://community.secop.gov.co/Public/Tendering/OpportunityDetail/Index?noticeUID=CO1.NTC.2679488&amp;isFromPublicArea=True&amp;isModal=true&amp;asPopupView=true</t>
  </si>
  <si>
    <t>https://community.secop.gov.co/Public/Tendering/OpportunityDetail/Index?noticeUID=CO1.NTC.2679485&amp;isFromPublicArea=True&amp;isModal=true&amp;asPopupView=true</t>
  </si>
  <si>
    <t>https://community.secop.gov.co/Public/Tendering/OpportunityDetail/Index?noticeUID=CO1.NTC.2708947&amp;isFromPublicArea=True&amp;isModal=true&amp;asPopupView=true</t>
  </si>
  <si>
    <t>https://community.secop.gov.co/Public/Tendering/OpportunityDetail/Index?noticeUID=CO1.NTC.2738984&amp;isFromPublicArea=True&amp;isModal=true&amp;asPopupView=true</t>
  </si>
  <si>
    <t>https://community.secop.gov.co/Public/Tendering/OpportunityDetail/Index?noticeUID=CO1.NTC.2696270&amp;isFromPublicArea=True&amp;isModal=true&amp;asPopupView=true</t>
  </si>
  <si>
    <t>https://community.secop.gov.co/Public/Tendering/OpportunityDetail/Index?noticeUID=CO1.NTC.2697292&amp;isFromPublicArea=True&amp;isModal=true&amp;asPopupView=true</t>
  </si>
  <si>
    <t>https://community.secop.gov.co/Public/Tendering/OpportunityDetail/Index?noticeUID=CO1.NTC.2702098&amp;isFromPublicArea=True&amp;isModal=true&amp;asPopupView=true</t>
  </si>
  <si>
    <t>https://community.secop.gov.co/Public/Tendering/OpportunityDetail/Index?noticeUID=CO1.NTC.2702506&amp;isFromPublicArea=True&amp;isModal=true&amp;asPopupView=true</t>
  </si>
  <si>
    <t>https://community.secop.gov.co/Public/Tendering/OpportunityDetail/Index?noticeUID=CO1.NTC.2712683&amp;isFromPublicArea=True&amp;isModal=true&amp;asPopupView=true</t>
  </si>
  <si>
    <t>https://community.secop.gov.co/Public/Tendering/OpportunityDetail/Index?noticeUID=CO1.NTC.2743837&amp;isFromPublicArea=True&amp;isModal=true&amp;asPopupView=true</t>
  </si>
  <si>
    <t>https://community.secop.gov.co/Public/Tendering/OpportunityDetail/Index?noticeUID=CO1.NTC.2702138&amp;isFromPublicArea=True&amp;isModal=true&amp;asPopupView=true</t>
  </si>
  <si>
    <t>https://community.secop.gov.co/Public/Tendering/OpportunityDetail/Index?noticeUID=CO1.NTC.2744198&amp;isFromPublicArea=True&amp;isModal=true&amp;asPopupView=true</t>
  </si>
  <si>
    <t>https://community.secop.gov.co/Public/Tendering/OpportunityDetail/Index?noticeUID=CO1.NTC.2702094&amp;isFromPublicArea=True&amp;isModal=true&amp;asPopupView=true</t>
  </si>
  <si>
    <t>https://community.secop.gov.co/Public/Tendering/OpportunityDetail/Index?noticeUID=CO1.NTC.2748975&amp;isFromPublicArea=True&amp;isModal=true&amp;asPopupView=true</t>
  </si>
  <si>
    <t>https://community.secop.gov.co/Public/Tendering/OpportunityDetail/Index?noticeUID=CO1.NTC.2769656&amp;isFromPublicArea=True&amp;isModal=true&amp;asPopupView=true</t>
  </si>
  <si>
    <t>https://community.secop.gov.co/Public/Tendering/OpportunityDetail/Index?noticeUID=CO1.NTC.2768304&amp;isFromPublicArea=True&amp;isModal=true&amp;asPopupView=true</t>
  </si>
  <si>
    <t>https://community.secop.gov.co/Public/Tendering/OpportunityDetail/Index?noticeUID=CO1.NTC.2763446&amp;isFromPublicArea=True&amp;isModal=true&amp;asPopupView=true</t>
  </si>
  <si>
    <t>https://community.secop.gov.co/Public/Tendering/OpportunityDetail/Index?noticeUID=CO1.NTC.2769759&amp;isFromPublicArea=True&amp;isModal=true&amp;asPopupView=true</t>
  </si>
  <si>
    <t>https://community.secop.gov.co/Public/Tendering/OpportunityDetail/Index?noticeUID=CO1.NTC.2772904&amp;isFromPublicArea=True&amp;isModal=true&amp;asPopupView=true</t>
  </si>
  <si>
    <t>https://community.secop.gov.co/Public/Tendering/OpportunityDetail/Index?noticeUID=CO1.NTC.2772541&amp;isFromPublicArea=True&amp;isModal=true&amp;asPopupView=true</t>
  </si>
  <si>
    <t>https://community.secop.gov.co/Public/Tendering/OpportunityDetail/Index?noticeUID=CO1.NTC.2772407&amp;isFromPublicArea=True&amp;isModal=true&amp;asPopupView=true</t>
  </si>
  <si>
    <t>https://community.secop.gov.co/Public/Tendering/ContractNoticePhases/View?PPI=CO1.PPI.17295268&amp;isFromPublicArea=True&amp;isModal=False</t>
  </si>
  <si>
    <t>https://community.secop.gov.co/Public/Tendering/OpportunityDetail/Index?noticeUID=CO1.NTC.2712471&amp;isFromPublicArea=True&amp;isModal=true&amp;asPopupView=true</t>
  </si>
  <si>
    <t>https://community.secop.gov.co/Public/Tendering/OpportunityDetail/Index?noticeUID=CO1.NTC.2715205&amp;isFromPublicArea=True&amp;isModal=true&amp;asPopupView=true</t>
  </si>
  <si>
    <t>https://community.secop.gov.co/Public/Tendering/OpportunityDetail/Index?noticeUID=CO1.NTC.2720602&amp;isFromPublicArea=True&amp;isModal=true&amp;asPopupView=true</t>
  </si>
  <si>
    <t>https://community.secop.gov.co/Public/Tendering/OpportunityDetail/Index?noticeUID=CO1.NTC.2737759&amp;isFromPublicArea=True&amp;isModal=true&amp;asPopupView=true</t>
  </si>
  <si>
    <t>https://community.secop.gov.co/Public/Tendering/OpportunityDetail/Index?noticeUID=CO1.NTC.2774437&amp;isFromPublicArea=True&amp;isModal=true&amp;asPopupView=true</t>
  </si>
  <si>
    <t>https://community.secop.gov.co/Public/Tendering/OpportunityDetail/Index?noticeUID=CO1.NTC.2775007&amp;isFromPublicArea=True&amp;isModal=true&amp;asPopupView=true</t>
  </si>
  <si>
    <t xml:space="preserve">https://community.secop.gov.co/Public/Tendering/ContractNoticePhases/View?PPI=CO1.PPI.17304507&amp;isFromPublicArea=True&amp;isModal=False
</t>
  </si>
  <si>
    <t>https://community.secop.gov.co/Public/Tendering/OpportunityDetail/Index?noticeUID=CO1.NTC.2746807&amp;isFromPublicArea=True&amp;isModal=true&amp;asPopupView=true</t>
  </si>
  <si>
    <t>https://community.secop.gov.co/Public/Tendering/OpportunityDetail/Index?noticeUID=CO1.NTC.2739601&amp;isFromPublicArea=True&amp;isModal=true&amp;asPopupView=true</t>
  </si>
  <si>
    <t>https://community.secop.gov.co/Public/Tendering/OpportunityDetail/Index?noticeUID=CO1.NTC.2760851&amp;isFromPublicArea=True&amp;isModal=true&amp;asPopupView=true</t>
  </si>
  <si>
    <t>https://community.secop.gov.co/Public/Tendering/OpportunityDetail/Index?noticeUID=CO1.NTC.2745869&amp;isFromPublicArea=True&amp;isModal=true&amp;asPopupView=true</t>
  </si>
  <si>
    <t>https://community.secop.gov.co/Public/Tendering/OpportunityDetail/Index?noticeUID=CO1.NTC.2746869&amp;isFromPublicArea=True&amp;isModal=true&amp;asPopupView=true</t>
  </si>
  <si>
    <t>https://community.secop.gov.co/Public/Tendering/ContractNoticePhases/View?PPI=CO1.PPI.17234109&amp;isFromPublicArea=True&amp;isModal=False</t>
  </si>
  <si>
    <t>https://community.secop.gov.co/Public/Tendering/OpportunityDetail/Index?noticeUID=CO1.NTC.2766937&amp;isFromPublicArea=True&amp;isModal=true&amp;asPopupView=true</t>
  </si>
  <si>
    <t>https://community.secop.gov.co/Public/Tendering/OpportunityDetail/Index?noticeUID=CO1.NTC.2775802&amp;isFromPublicArea=True&amp;isModal=true&amp;asPopupView=true</t>
  </si>
  <si>
    <t>https://community.secop.gov.co/Public/Tendering/OpportunityDetail/Index?noticeUID=CO1.NTC.2790016&amp;isFromPublicArea=True&amp;isModal=true&amp;asPopupView=true</t>
  </si>
  <si>
    <t>M</t>
  </si>
  <si>
    <t>F</t>
  </si>
  <si>
    <t>ALPA-CD-001-2022</t>
  </si>
  <si>
    <t>ALPA-CD-002-2022</t>
  </si>
  <si>
    <t>ALPA-CD-003-2022</t>
  </si>
  <si>
    <t>ALPA-CD-004-2022</t>
  </si>
  <si>
    <t>ALPA-CD-005-2022</t>
  </si>
  <si>
    <t>ALPA-CD-006-2022</t>
  </si>
  <si>
    <t>ALPA-CD-007-2022</t>
  </si>
  <si>
    <t>ALPA-CD-008-2022</t>
  </si>
  <si>
    <t>ALPA-CD-009-2022</t>
  </si>
  <si>
    <t>ALPA-CD-010-2022</t>
  </si>
  <si>
    <t>ALPA-CD-011-2022</t>
  </si>
  <si>
    <t>ALPA-CD-012-2022</t>
  </si>
  <si>
    <t>ALPA-CD-013-2022</t>
  </si>
  <si>
    <t>ALPA-CD-014-2022</t>
  </si>
  <si>
    <t>ALPA-CD-015-2022</t>
  </si>
  <si>
    <t>ALPA-CD-016-2022</t>
  </si>
  <si>
    <t>ALPA-CD-017-2022</t>
  </si>
  <si>
    <t>ALPA-CD-018-2022</t>
  </si>
  <si>
    <t>ALPA-CD-019-2022</t>
  </si>
  <si>
    <t>ALPA-CD-020-2022</t>
  </si>
  <si>
    <t>ALPA-CD-021-2022</t>
  </si>
  <si>
    <t>ALPA-CD-022-2022</t>
  </si>
  <si>
    <t>ALPA-CD-043-2022</t>
  </si>
  <si>
    <t>ALPA-CD-023-2022</t>
  </si>
  <si>
    <t>ALPA-CD-024-2022</t>
  </si>
  <si>
    <t>ALPA-CD-025-2022</t>
  </si>
  <si>
    <t>ALPA-CD-026-2022</t>
  </si>
  <si>
    <t>ALPA-CD-027-2022</t>
  </si>
  <si>
    <t>ALPA-CD-028-2022</t>
  </si>
  <si>
    <t>ALPA-CD-029-2022</t>
  </si>
  <si>
    <t>ALPA-CD-030-2022</t>
  </si>
  <si>
    <t>ALPA-CD-031-2022</t>
  </si>
  <si>
    <t>ALPA-CD-032-2022</t>
  </si>
  <si>
    <t>ALPA-CD-033-2022</t>
  </si>
  <si>
    <t>ALPA-CD-034-2022</t>
  </si>
  <si>
    <t>ALPA-CD-035-2022</t>
  </si>
  <si>
    <t>ALPA-CD-036-2022</t>
  </si>
  <si>
    <t>ALPA-CD-037-2022</t>
  </si>
  <si>
    <t>ALPA-CD-038-2022</t>
  </si>
  <si>
    <t>ALPA-CD-039-2022</t>
  </si>
  <si>
    <t>ALPA-CD-040-2022</t>
  </si>
  <si>
    <t>ALPA-CD-041-2022</t>
  </si>
  <si>
    <t>ALPA-CD-042-2022</t>
  </si>
  <si>
    <t>ALPA-CD-044-2022</t>
  </si>
  <si>
    <t>ALPA-CD-045-2022</t>
  </si>
  <si>
    <t>ALPA-CD-046-2022</t>
  </si>
  <si>
    <t>ALPA-CD-047-2022</t>
  </si>
  <si>
    <t>ALPA-CD-048-2022</t>
  </si>
  <si>
    <t>ALPA-CD-049-2022</t>
  </si>
  <si>
    <t>ALPA-CD-050-2022</t>
  </si>
  <si>
    <t>ALPA-CD-051-2022</t>
  </si>
  <si>
    <t>ALPA-CD-052-2022</t>
  </si>
  <si>
    <t>ALPA-CD-053-2022</t>
  </si>
  <si>
    <t>ALPA-CD-054-2022</t>
  </si>
  <si>
    <t>ALPA-CD-055-2022</t>
  </si>
  <si>
    <t>ALPA-CD-056-2022</t>
  </si>
  <si>
    <t>ALPA-CD-057-2022</t>
  </si>
  <si>
    <t>ALPA-CD-058-2022</t>
  </si>
  <si>
    <t>ALPA-CD-059-2022</t>
  </si>
  <si>
    <t>ALPA-CD-060-2022</t>
  </si>
  <si>
    <t>ALPA-CD-062-2022</t>
  </si>
  <si>
    <t>ALPA-CD-063-2022</t>
  </si>
  <si>
    <t>ALPA-CD-064-2022</t>
  </si>
  <si>
    <t>ALPA-CD-065-2022</t>
  </si>
  <si>
    <t>ALPA-CD-066-2022</t>
  </si>
  <si>
    <t>ALPA-CD-067-2022</t>
  </si>
  <si>
    <t>ALPA-CD-068-2022</t>
  </si>
  <si>
    <t>ALPA-CD-069-2022</t>
  </si>
  <si>
    <t>ALPA-CD-070-2022</t>
  </si>
  <si>
    <t>ALPA-CD-071-2022</t>
  </si>
  <si>
    <t>ALPA-CD-072-2022</t>
  </si>
  <si>
    <t>ALPA-CD-073-2022</t>
  </si>
  <si>
    <t>ALPA-CD-074-2022</t>
  </si>
  <si>
    <t>ALPA-CD-075-2022</t>
  </si>
  <si>
    <t>ALPA-CD-076-2022</t>
  </si>
  <si>
    <t>ALPA-CD-077-2022</t>
  </si>
  <si>
    <t>ALPA-CD-078-2022</t>
  </si>
  <si>
    <t>ALPA-CD-079-2022</t>
  </si>
  <si>
    <t>ALPA-CD-080-2022</t>
  </si>
  <si>
    <t>ALPA-CD-061-2022</t>
  </si>
  <si>
    <t>ALPA-CD-081-2022</t>
  </si>
  <si>
    <t>ALPA-CD-082-2022</t>
  </si>
  <si>
    <t>ALPA-CD-083-2022</t>
  </si>
  <si>
    <t>ALPA-CD-084-2022</t>
  </si>
  <si>
    <t>ALPA-CD-085-2022</t>
  </si>
  <si>
    <t>ALPA-CD-086-2022</t>
  </si>
  <si>
    <t>ALPA-CD-087-2022</t>
  </si>
  <si>
    <t>ALPA-CD-088-2022</t>
  </si>
  <si>
    <t>ALPA-CD-089-2022</t>
  </si>
  <si>
    <t>ALPA-CD-090-2022</t>
  </si>
  <si>
    <t>ALPA-CD-091-2022</t>
  </si>
  <si>
    <t>ALPA-CD-092-2022</t>
  </si>
  <si>
    <t>ALPA-CD-093-2022</t>
  </si>
  <si>
    <t>ALPA-CD-094-2022</t>
  </si>
  <si>
    <t>ALPA-CD-095-2022</t>
  </si>
  <si>
    <t>ALPA-CD-096-2022</t>
  </si>
  <si>
    <t>ALPA-CD-097-2022</t>
  </si>
  <si>
    <t>ALPA-CD-098-2022</t>
  </si>
  <si>
    <t>ALPA-CD-100-2022</t>
  </si>
  <si>
    <t>ALPA-CD-101-2022</t>
  </si>
  <si>
    <t>ALPA-CD-104-2022</t>
  </si>
  <si>
    <t>ALPA-CD-102-2022</t>
  </si>
  <si>
    <t>ALPA-CD-103-2022</t>
  </si>
  <si>
    <t>ALPA-CD-105-2022</t>
  </si>
  <si>
    <t>ALPA-CD-106-2022</t>
  </si>
  <si>
    <t>ALPA-CD-107-2022</t>
  </si>
  <si>
    <t>ALPA-CD-108-2022</t>
  </si>
  <si>
    <t>ALPA-CD-109-2022</t>
  </si>
  <si>
    <t>ALPA-CD-110-2022</t>
  </si>
  <si>
    <t>ALPA-CD-111-2022</t>
  </si>
  <si>
    <t>ALPA-CD-112-2022</t>
  </si>
  <si>
    <t>ALPA-CD-113-2022</t>
  </si>
  <si>
    <t>ALPA-CD-152-2022</t>
  </si>
  <si>
    <t>ALPA-CD-117-2022</t>
  </si>
  <si>
    <t>ALPA-CD-116-2022</t>
  </si>
  <si>
    <t>ALPA-CD-118-2022</t>
  </si>
  <si>
    <t>ALPA-CD-119-2022</t>
  </si>
  <si>
    <t>ALPA-CD-120-2022</t>
  </si>
  <si>
    <t>ALPA-CD-121-2022</t>
  </si>
  <si>
    <t>ALPA-CD-148-2022</t>
  </si>
  <si>
    <t>ALPA-CD-122-2022</t>
  </si>
  <si>
    <t>ALPA-CD-124-2022</t>
  </si>
  <si>
    <t>ALPA-CD-123-2022</t>
  </si>
  <si>
    <t>ALPA-CD-125-2022</t>
  </si>
  <si>
    <t>ALPA-CD-126-2022</t>
  </si>
  <si>
    <t>ALPA-CD-127-2022</t>
  </si>
  <si>
    <t>ALPA-CD-128-2022</t>
  </si>
  <si>
    <t>ALPA-CD-129-2022</t>
  </si>
  <si>
    <t>ALPA-CD-130-2022</t>
  </si>
  <si>
    <t>ALPA-CD-131-2022</t>
  </si>
  <si>
    <t>ALPA-CD-132-2022.</t>
  </si>
  <si>
    <t>ALPA-CD-133-2022</t>
  </si>
  <si>
    <t>ALPA-CD-134-2022</t>
  </si>
  <si>
    <t>ALPA-CD-135-2022</t>
  </si>
  <si>
    <t>ALPA-CD-136-2022</t>
  </si>
  <si>
    <t>ALPA-CD-137-2022</t>
  </si>
  <si>
    <t>ALPA-CD-138-2022</t>
  </si>
  <si>
    <t>ALPA-CD-139-2022</t>
  </si>
  <si>
    <t>ALPA-CD-140-2022</t>
  </si>
  <si>
    <t>ALPA-CD-141-2022</t>
  </si>
  <si>
    <t>ALPA-CD-142-2022</t>
  </si>
  <si>
    <t>ALPA-CD-143-2022</t>
  </si>
  <si>
    <t>ALPA-CD-144-2022</t>
  </si>
  <si>
    <t>ALPA-CD-145-2022</t>
  </si>
  <si>
    <t>ALPA-CD-114-2022</t>
  </si>
  <si>
    <t>ALPA-CD-146-2022</t>
  </si>
  <si>
    <t>ALPA-CD-149-2022</t>
  </si>
  <si>
    <t>ALPA-CD-150-2022</t>
  </si>
  <si>
    <t>ALPA-CD-151-2022</t>
  </si>
  <si>
    <t>ALPA-CD-153-2022</t>
  </si>
  <si>
    <t>ALPA-CD-154-2022</t>
  </si>
  <si>
    <t>ALPA-CD-155-2022</t>
  </si>
  <si>
    <t>ALPA-CD-156-2022</t>
  </si>
  <si>
    <t>OC 84782</t>
  </si>
  <si>
    <t>ALPA-IPMC-002-2022</t>
  </si>
  <si>
    <t>ALPA-LP-001-2022</t>
  </si>
  <si>
    <t>ALPA-CMA-002-2022</t>
  </si>
  <si>
    <t>Malcom Ali Córdoba Zabala</t>
  </si>
  <si>
    <t>No. Proceso</t>
  </si>
  <si>
    <t>DISTRACOM</t>
  </si>
  <si>
    <t>NIT</t>
  </si>
  <si>
    <t>SUMINISTRO DE COMBUSTIBLE  - GASOLINA CORRIENTE Y ACPM - PARA EL PARQUE AUTOMOTOR Y PLANTA ELECTRICA DE PROPIEDAD DEL FONDO DE DESARROLLO LOCAL DE PUENTE ARANDA POR MEDIO DEL ACUERDO MARCO DE PRECIOS CCE-715-1-AMP-2018</t>
  </si>
  <si>
    <t>PRESTAR EL SERVICIO DE MANTENIMIENTO INCLUYENDO LOS REPUESTOS, ANILLADO DE VERIFICACIÓN, RECARGA Y ETIQUETADO DE LOS EXTINTORES DE PROPIEDAD A CARGO DEL FONDO DE DESARROLLO LOCAL DE PUENTE ARANDA, DE ACUERDO CON LOS ESTUDIOS PREVIOS QUE HACEN PARTE INTEGRAL DEL CONTRATO</t>
  </si>
  <si>
    <t>EXTINTORES FIREXT S.A.S</t>
  </si>
  <si>
    <t>1 Mes</t>
  </si>
  <si>
    <t>APOYAR JURÍDICAMENTE LA EJECUCIÓN DE LAS ACCIONES REQUERIDAS PARA EL TRÁMITE E IMPULSO PROCESAL DE LAS ACTUACIONES CONTRAVENCIONALES QUERELLAS QUE CURSEN EN LAS INSPECCIONES
DE POLICÍA DE LA LOCALIDAD.</t>
  </si>
  <si>
    <t>PRESTACIÓN DEL SERVICIO DE VIGILANCIA Y SEGURIDAD PRIVADA CON ARMAS Y SIN ARMAS, MEDIOS TECNOLÓGICOS Y CONTROL DE ACCESO, PARA LOS USUARIOS, FUNCIONARIOS Y CONTRATISTAS, ASÍ COMO PARA LOS BIENES MUEBLES E INMUEBLES DE PROPIEDAD Y/O TENENCIA DEL FONDO DE DESARROLLO LOCAL DE PUENTE ARANDA, DE CONFORMIDAD CON LAS CONDICIONES TÉCNICAS ESTABLECIDAS EN EL PLIEGO DE CONDICIONES Y DEMÁS DOCUMENTOS PRECONTRACTUALES.</t>
  </si>
  <si>
    <t>CORPS SECURITY SEGURIDAD Y PROTECCION PERSONAL</t>
  </si>
  <si>
    <t>9 Meses 15 dias</t>
  </si>
  <si>
    <t>SELECCIONAR A UN INTERMEDIARIO DE SEGUROS, LEGALMENTE ESTABLECIDO EN COLOMBIA, PARA QUE PRESTE LOS SERVICIOS DE INTERMEDIACIÓN DE SEGUROS Y ACOMPAÑAMIENTO PERMANENTE AL FONDO DE DESARROLLO LOCAL DE PUENTE ARANDA PARA LA ADECUADA PROTECCIÓN BIENES E INTERESES PATRIMONIALES DE SU PROPIEDAD Y POR AQUELLOS POR LOS CUALES SEA O LLEGARE A SER LEGALMENTE RESPONSABLE</t>
  </si>
  <si>
    <t>CAF ASESORES DE SEGUROS LTDA</t>
  </si>
  <si>
    <t>1 Año</t>
  </si>
  <si>
    <t>7 7. Suministro</t>
  </si>
  <si>
    <t>MODALIDAD DE SELECCIÓN</t>
  </si>
  <si>
    <t>CONTRATACION DIRECTA</t>
  </si>
  <si>
    <t>OC 89468</t>
  </si>
  <si>
    <t>ALPA-IPMC-005-2022</t>
  </si>
  <si>
    <t>ALPA-LP-003-2022</t>
  </si>
  <si>
    <t>ALPA SAMC-004-2022</t>
  </si>
  <si>
    <t>ALPA-CM-006-2022</t>
  </si>
  <si>
    <t>UT SOFTLINEBEX 2020</t>
  </si>
  <si>
    <t>niyireth tatiana paez hernandez</t>
  </si>
  <si>
    <t xml:space="preserve">1 DIA </t>
  </si>
  <si>
    <t xml:space="preserve">CAMILO GUERRERO LARA </t>
  </si>
  <si>
    <t xml:space="preserve">EN EJECUCION </t>
  </si>
  <si>
    <t xml:space="preserve">CEDIDO </t>
  </si>
  <si>
    <t>La compraventa de licencias a través de la plataforma de la Tienda Virtual del Estado Colombiano por instrumento de agregación de demanda para la adquisición de software por catálogo que requieran las entidades estatales CCE139-IAD-2020</t>
  </si>
  <si>
    <t xml:space="preserve">MODIFICACION </t>
  </si>
  <si>
    <t>Jorge Yeris Torres Gutierrez</t>
  </si>
  <si>
    <t>La prestación de servicios de apoyo logístico para el desarrollo del primer encuentro de familias, denominado: Lunada para las familias de los niños y niñas de la primera infancia.</t>
  </si>
  <si>
    <t>CONTRATAR POR EL SISTEMA DE PRECIOS UNITARIOS FIJOS Y A MONTO AGOTABLE LA INTERVENCION DE LA MALLA VIAL LOCAL E INTERMEDIA DE LA LOCALIDAD DE PUENTE ARANDA EN BOGOTA CON OBRAS Y ACTIVIDADES DE CONSERVACION.</t>
  </si>
  <si>
    <t>CONTRATAR LOS SEGUROS QUE AMPAREN LOS INTERESES PATRIMONIALES ACTUALES Y FUTUROS, ASÍ COMO LOS BIENES DE PROPIEDAD DEL FONDO DE DESARROLLO LOCAL DE PUENTE ARANDA, QUE ESTÉN BAJO SU RESPONSABILIDAD Y CUSTODIA Y AQUELLOS QUE SEAN ADQUIRIDOS PARA DESARROLLAR LAS FUNCIONES INHERENTES A SU ACTIVIDAD, ASÍ COMO LA EXPEDICIÓN DE CUALQUIER OTRA PÓLIZA DE SEGUROS QUE REQUIERA LA ENTIDAD EN EL DESARROLLO DE SU ACTIVIDAD</t>
  </si>
  <si>
    <t>PAULINA DEL CARMEN DIAZ MESA</t>
  </si>
  <si>
    <t>ALPA-CD-157-2022</t>
  </si>
  <si>
    <t>Arrendamiento de bien inmueble para bodega del Fondo de Desarrollo Local De Puente Aranda.</t>
  </si>
  <si>
    <t>ALPA-CD-158-2022</t>
  </si>
  <si>
    <t>JOSE YECID MORENO BERNAL</t>
  </si>
  <si>
    <t>El contrato que se pretende celebrar tendrá por objeto Prestar sus servicios profesionales al Despacho de la Alcaldía Local para apoyar el trámite de los asuntos de su competencia, atención de los derechos de petición, consolidar las proposiciones y solicitudes de los entes de control, de acuerdo a los estudios previos</t>
  </si>
  <si>
    <t>ALPA-IPMC-009-2022</t>
  </si>
  <si>
    <t>ALPA-IPMC-007-2022</t>
  </si>
  <si>
    <t>ALPA-IPMC-008-2022</t>
  </si>
  <si>
    <t>ALPA-IPMC-011-2022</t>
  </si>
  <si>
    <t>ALPA-CD-CIA-272-2022</t>
  </si>
  <si>
    <t>ALPA-CD-159-2022</t>
  </si>
  <si>
    <t>ALPA-CD-160-2022</t>
  </si>
  <si>
    <t>ALPA-CD-161-2022</t>
  </si>
  <si>
    <t>ALPA-CD-162-2022</t>
  </si>
  <si>
    <t>ALPA-CD-CIA-163-2022</t>
  </si>
  <si>
    <t>ALPA-CD-164-2022</t>
  </si>
  <si>
    <t>REALIZAR LA INTERVENTORIA TECNICA, ADMINISTRATIVA, LEGAL, FINANCIERA, SOCIAL, AMBIENTAL Y SST PARA EL CONTRATO DE OBRA PUBLICA RESULTANTE DEL PROCESO DE LICITACION PUBLICA ALPA-LP-003-2022 cuyo objeto es "CONTRATAR POR EL SISTEMA DE PRECIOS UNITARIOS FIJOS Y A MONTO AGOTABLE LA INTERVENCION DE LA MALLA VIAL LOCAL E INTERMEDIA DE LA LOCALIDAD DE PUENTE ARANDA EN LA CIUDAD DE BOGOTA D.C. CON OBRAS Y ACTIVIDADES DE CONSERVACION</t>
  </si>
  <si>
    <t xml:space="preserve">Adquisición de elementos pedagógicos POP que requiera la Alcaldía Local de Puente Aranda para desarrollar los talleres de capacitación y las actividades lúdico pedagógicas programadas dentro de los componentes del Proyecto 1894 Puente Aranda sin violencias, Proyecto 1897 Puente Aranda con salud en su componente de estrategia territorial, el Proyecto 1899 Puente Aranda educada en prevención de embarazo y el Proyecto 1632 Educación inicial: Bases sólidas para la vida para los niños y niñas de Puente Aranda  </t>
  </si>
  <si>
    <t>Contratar el servicio de mantenimiento integral preventivo y correctivo, incluido suministro e instalación de repuestos y accesorios, con mano de obra especializada al parque automotor del FDL de Puente Aranda, a monto agotable.</t>
  </si>
  <si>
    <t>Adquisición de tiquetes aéreos en ruta nacional para veinte (20) personas que actúan como presidentes o delegados de las Juntas de Acción Comunal de la localidad de Puente Aranda, en el marco del: XXIX Congreso Nacional de Acción Comunal.</t>
  </si>
  <si>
    <t>Prestar sus servicios como instructor de formación deportiva en gimnasia, en la ejecución de las actividades previstas en la implementación de los programas, procesos de formación deportiva y la estrategia de cuidado en el territorio en la localidad de Puente Aranda, de conformidad con los estudios previos.</t>
  </si>
  <si>
    <t>Apoyar jurídicamente la ejecución de las acciones requeridas para la depuración de las actuaciones administrativas que cursan en la Alcaldía Local.</t>
  </si>
  <si>
    <t>PRESTAR SERVICIOS PROFESIONALES PARA REALIZAR ACOMPAÑAMIENTO EN LAS DIFERENTES ETAPAS DE EJECUCIÓN Y DISEÑO DE LAS ESTRATEGIAS Y CAMPAÑAS DIGITALES TENDIENTES A PROMOVER LA PARTICIPACIÓN DIGITAL EN LA LOCALIDAD DE PUENTE ARANDA</t>
  </si>
  <si>
    <t>ALPA-CD-167-2022</t>
  </si>
  <si>
    <t>ALPA-CD-165-2022</t>
  </si>
  <si>
    <t>ALPA-CD-166-2022</t>
  </si>
  <si>
    <t>Prestar los servicios técnicos requeridos para apoyar la formulación, procesos de contratación, evaluación, seguimiento y liquidación de proyectos para asegurar la adecuada inversión de recursos locales y el cumplimiento de las metas del mismo en lo referente al proyecto 1907 "Fortalecimiento al desarrollo local de Puente Aranda".</t>
  </si>
  <si>
    <t>CONTRATAR LA PÓLIZA DE VIDA GRUPO DE LOS EDILES DE LA ALCALDIA LOCAL DE PUENTE ARANDA</t>
  </si>
  <si>
    <t xml:space="preserve">SUSPENDIDO Y REINICIADO  </t>
  </si>
  <si>
    <t>Minima cuantia</t>
  </si>
  <si>
    <t>Licitacion publica</t>
  </si>
  <si>
    <t>CCE-20-Concurso_Meritos_Sin_Lista_Corta_1Sobre</t>
  </si>
  <si>
    <t>Licitacion publica Obra Publica</t>
  </si>
  <si>
    <t>Contratacion Directa (con ofertas)</t>
  </si>
  <si>
    <t>PRESTAR LOS SERVICIOS PROFESIONALES REQUERIDOS PARA APOYAR LA FORMULACION  PROCESO DE CONTRATACION  EVALUACION Y SEGUIMIENTO DE PROYECTOS INCLUIDOS EN EL PLAN DE DESARROLLO LOCAL VIGENTE  ASI COMO LA LIQUIDACION DE LOS CONTRATOS SUSCRITOS PARA SU EJECUCION PARA ASEGURAR A ADECUADA INVERSION DE RECUR</t>
  </si>
  <si>
    <t>PRESTAR SERVICIOS PROFESIONALES PARA APOYAR LA ARTICULACION CON LOS GRUPOS EMPRESARIALES  COMERCIALES  Y DIFERENTES GRUPOS DE PARTICIPACION QUE HACEN PARTE DE LA LOCALIDAD DE PUENTE ARANDA</t>
  </si>
  <si>
    <t>AUNAR ESFUERZOS TECNICOS  ADMINISTRATIVOS Y FINANCIEROS  ENTRE EL FONDO DE DESARROLLO LOCAL DE PUENTE ARANDA Y LA SUBRED INTEGRADA DE SERVICIOS DE SALUD SUROCCIDENTE  PARA EL OTORGAMIENTO DE AYUDAS TECNICAS O DISPOSITIVOS DE ASISTENCIA PERSONAL  NO INCLUIDAS O NO CUBIERTAS EN EL PLAN OBLIGATORIO DE</t>
  </si>
  <si>
    <t>PRESTAR LOS SERVICIOS PROFESIONALES PARA APOYAR JURIDICAMENTE EN LOS PROCESOS PRECONTRACTUALES Y CONTRACTUALES DEL FONDO DE DESARROLLO LOCAL DE PUENTE ARANDA.</t>
  </si>
  <si>
    <t>PRESTAR SUS SERVICIOS COMO PROFESIONAL PARA CARACTERIZAR LAS HUERTAS URBANAS  CAPACITAR A LAS PERSONAS ENCARGADAS DE LAS HUERTAS Y DEMAS ACTIVIDADES PREVISTAS EN LA IMPLEMENTACION LOS PROGRAMAS  PROCESOS DE AGRICULTURA URBANA EN EL TERRITORIO EN LA LOCALIDAD DE PUENTE ARANDA  DE CONFORMIDAD CON LOS</t>
  </si>
  <si>
    <t>PRESTAR SUS SERVICIOS PROFESIONALES PARA APOYAR LAS ACTIVIDADES Y PROGRAMAS QUE PROMUEVAN EL EJERCICIO DEL DERECHO A LA PARTICIPACION  ASI COMO LOS PROCESOS COMUNITARIOS EN LA LOCALIDAD.</t>
  </si>
  <si>
    <t>PRESTAR SUS SERVICIOS PROFESIONALES PARA APOYAR JURIDICAMENTE LA EJECUCION DE LAS ACCIONES REQUERIDAS PARA LA DEPURACION DE LAS ACTUACIONES ADMINISTRATIVAS QUE CURSAN EN LA ALCALDIA LOCAL.</t>
  </si>
  <si>
    <t>PRESTAR SUS SERVICIOS PROFESIONALES PARA APOYAR LA GESTION DE LA CASA DEL CONSUMIDOR EN LA ALCALDIA LOCAL</t>
  </si>
  <si>
    <t>AUNAR ESFUERZOS TECNICOS  ADMINISTRATIVOS  FINANCIEROS Y LOGISTICOS PARA FORTALECER LOS EMPRENDIMIENTOS O MICRONEGOCIOS DE LA LOCALIDAD PUENTE ARANDA  A TRAVES DE PROCESOS DE ASISTENCIA TECNICA  FORMULACION DE PLAN DE INVERSION Y CAPITALIZACION BAJO UN ENFOQUE DE PRIORIZACION POBLACIONAL Y TERRITORI</t>
  </si>
  <si>
    <t>PRESTAR SUS SERVICIOS PROFESIONALES AL DESPACHO REALIZANDO CONSOLIDACION Y/O PARAMETRIZACION Y/O ANALISIS Y/O INFORMES CON EL FIN DE OBTENER ESTADISTICAS DE LAS ORGANIZACIONES SOCIALES  CULTURALES  EMPRESARIALES DE LA LOCALIDAD DE PUENTE ARANDA QUE CONTRIBUYAN A LA TOMA DE DECISIONES.</t>
  </si>
  <si>
    <t>PRESTAR SUS SERVICIOS PROFESIONALES REQUERIDOS PARA APOYAR LA FORMULACION  PROCESO DE CONTRATACION  EVALUACION  SEGUIMIENTO Y LIQUIDACION DE PROYECTOS RELACIONADOS CON DEPORTES  PARA ASEGURAR LA ADECUADA INVERSION DE RECURSOS EN LA LOCALIDAD DE PUENTE ARANDA</t>
  </si>
  <si>
    <t>CORPORACION PARA EL DESARROLLO SOSTENIBLE DEL AMBIENTE  SOCIAL Y ARTISTICO</t>
  </si>
  <si>
    <t>CONSORCIO INTERPAVIMENTOS</t>
  </si>
  <si>
    <t>CENTRO CAR 19 LIMITADA</t>
  </si>
  <si>
    <t>SERVICIOS UNIDOS DE TRANSPORTE ESPECIAL S.A.S</t>
  </si>
  <si>
    <t>EMMANUEL BRIAN GUERRA PINILLA</t>
  </si>
  <si>
    <t>SUBRED INTEGRADA DE SERVICIOS DE SALUD SUR OCCIDENTE ESE.</t>
  </si>
  <si>
    <t>OSCAR YESID CONDIA PEREZ</t>
  </si>
  <si>
    <t>DIEGO FERNANDO PAEZ ECHEVERRY</t>
  </si>
  <si>
    <t>CORPORACION PARA EL DESARROLLO DE LAS MICROEMPRESAS</t>
  </si>
  <si>
    <t>RAFAEL ARTURO JAQUE TENJO</t>
  </si>
  <si>
    <t>B2 NETWORKS SAS</t>
  </si>
  <si>
    <t>ASEGURADORA SOLIDARIA DE COLOMBIA ENTIDAD COOPERATIVA</t>
  </si>
  <si>
    <t>LITTLE MONKEY PROMOCIONALES Y PUBLICIDAD BTL SAS</t>
  </si>
  <si>
    <t>SUSAN JHOANN VARGAS CASTRO</t>
  </si>
  <si>
    <t>OSWALDO VARGAS GIL</t>
  </si>
  <si>
    <t>DIANA CAROLINA ABRIL CUERVO</t>
  </si>
  <si>
    <t>ANDRES FELIPE CAPERA SANCHEZ</t>
  </si>
  <si>
    <t>DIANA MILENA CHAVARRO MELO</t>
  </si>
  <si>
    <t>LEIDY CATALINA VELOZA RODRIGUEZ</t>
  </si>
  <si>
    <t>RUBY CAROLINA MONCADA RUBIANO</t>
  </si>
  <si>
    <t>https://community.secop.gov.co/Public/Tendering/OpportunityDetail/Index?noticeUID=CO1.NTC.2880138&amp;isFromPublicArea=True&amp;isModal=true&amp;asPopupView=true</t>
  </si>
  <si>
    <t>https://community.secop.gov.co/Public/Tendering/OpportunityDetail/Index?noticeUID=CO1.NTC.2871393&amp;isFromPublicArea=True&amp;isModal=true&amp;asPopupView=true</t>
  </si>
  <si>
    <t>https://community.secop.gov.co/Public/Tendering/OpportunityDetail/Index?noticeUID=CO1.NTC.2882576&amp;isFromPublicArea=True&amp;isModal=true&amp;asPopupView=true</t>
  </si>
  <si>
    <t>https://community.secop.gov.co/Public/Tendering/OpportunityDetail/Index?noticeUID=CO1.NTC.2937602&amp;isFromPublicArea=True&amp;isModal=true&amp;asPopupView=true</t>
  </si>
  <si>
    <t>https://community.secop.gov.co/Public/Tendering/OpportunityDetail/Index?noticeUID=CO1.NTC.2923109&amp;isFromPublicArea=True&amp;isModal=true&amp;asPopupView=true</t>
  </si>
  <si>
    <t>https://community.secop.gov.co/Public/Tendering/OpportunityDetail/Index?noticeUID=CO1.NTC.2941837&amp;isFromPublicArea=True&amp;isModal=true&amp;asPopupView=true</t>
  </si>
  <si>
    <t>https://community.secop.gov.co/Public/Tendering/OpportunityDetail/Index?noticeUID=CO1.NTC.3010119&amp;isFromPublicArea=True&amp;isModal=true&amp;asPopupView=true</t>
  </si>
  <si>
    <t>https://community.secop.gov.co/Public/Tendering/OpportunityDetail/Index?noticeUID=CO1.NTC.2991226&amp;isFromPublicArea=True&amp;isModal=true&amp;asPopupView=true</t>
  </si>
  <si>
    <t>https://community.secop.gov.co/Public/Tendering/OpportunityDetail/Index?noticeUID=CO1.NTC.3015401&amp;isFromPublicArea=True&amp;isModal=true&amp;asPopupView=true</t>
  </si>
  <si>
    <t>https://community.secop.gov.co/Public/Tendering/OpportunityDetail/Index?noticeUID=CO1.NTC.3011952&amp;isFromPublicArea=True&amp;isModal=true&amp;asPopupView=true</t>
  </si>
  <si>
    <t>https://community.secop.gov.co/Public/Tendering/OpportunityDetail/Index?noticeUID=CO1.NTC.2998156&amp;isFromPublicArea=True&amp;isModal=true&amp;asPopupView=true</t>
  </si>
  <si>
    <t>https://community.secop.gov.co/Public/Tendering/OpportunityDetail/Index?noticeUID=CO1.NTC.2992687&amp;isFromPublicArea=True&amp;isModal=true&amp;asPopupView=true</t>
  </si>
  <si>
    <t>https://community.secop.gov.co/Public/Tendering/OpportunityDetail/Index?noticeUID=CO1.NTC.3003810&amp;isFromPublicArea=True&amp;isModal=true&amp;asPopupView=true</t>
  </si>
  <si>
    <t>https://community.secop.gov.co/Public/Tendering/OpportunityDetail/Index?noticeUID=CO1.NTC.3066550&amp;isFromPublicArea=True&amp;isModal=true&amp;asPopupView=true</t>
  </si>
  <si>
    <t>https://community.secop.gov.co/Public/Tendering/OpportunityDetail/Index?noticeUID=CO1.NTC.3125947&amp;isFromPublicArea=True&amp;isModal=true&amp;asPopupView=true</t>
  </si>
  <si>
    <t>https://community.secop.gov.co/Public/Tendering/OpportunityDetail/Index?noticeUID=CO1.NTC.3068078&amp;isFromPublicArea=True&amp;isModal=true&amp;asPopupView=true</t>
  </si>
  <si>
    <t>https://community.secop.gov.co/Public/Tendering/OpportunityDetail/Index?noticeUID=CO1.NTC.3066555&amp;isFromPublicArea=True&amp;isModal=true&amp;asPopupView=true</t>
  </si>
  <si>
    <t>https://community.secop.gov.co/Public/Tendering/OpportunityDetail/Index?noticeUID=CO1.NTC.3126114&amp;isFromPublicArea=True&amp;isModal=true&amp;asPopupView=true</t>
  </si>
  <si>
    <t>https://community.secop.gov.co/Public/Tendering/OpportunityDetail/Index?noticeUID=CO1.NTC.3066553&amp;isFromPublicArea=True&amp;isModal=true&amp;asPopupView=true</t>
  </si>
  <si>
    <t>https://community.secop.gov.co/Public/Tendering/OpportunityDetail/Index?noticeUID=CO1.NTC.3084338&amp;isFromPublicArea=True&amp;isModal=true&amp;asPopupView=true</t>
  </si>
  <si>
    <t>https://community.secop.gov.co/Public/Tendering/OpportunityDetail/Index?noticeUID=CO1.NTC.3066554&amp;isFromPublicArea=True&amp;isModal=true&amp;asPopupView=true</t>
  </si>
  <si>
    <t>https://community.secop.gov.co/Public/Tendering/OpportunityDetail/Index?noticeUID=CO1.NTC.3125946&amp;isFromPublicArea=True&amp;isModal=true&amp;asPopupView=true</t>
  </si>
  <si>
    <t>https://community.secop.gov.co/Public/Tendering/OpportunityDetail/Index?noticeUID=CO1.NTC.3135184&amp;isFromPublicArea=True&amp;isModal=true&amp;asPopupView=true</t>
  </si>
  <si>
    <t>https://community.secop.gov.co/Public/Tendering/OpportunityDetail/Index?noticeUID=CO1.NTC.3136147&amp;isFromPublicArea=True&amp;isModal=true&amp;asPopupView=true</t>
  </si>
  <si>
    <t>https://community.secop.gov.co/Public/Tendering/OpportunityDetail/Index?noticeUID=CO1.NTC.3139522&amp;isFromPublicArea=True&amp;isModal=true&amp;asPopupView=true</t>
  </si>
  <si>
    <t>https://community.secop.gov.co/Public/Tendering/OpportunityDetail/Index?noticeUID=CO1.NTC.3164865&amp;isFromPublicArea=True&amp;isModal=true&amp;asPopupView=true</t>
  </si>
  <si>
    <t>https://community.secop.gov.co/Public/Tendering/OpportunityDetail/Index?noticeUID=CO1.NTC.3183192&amp;isFromPublicArea=True&amp;isModal=true&amp;asPopupView=true</t>
  </si>
  <si>
    <t>https://community.secop.gov.co/Public/Tendering/OpportunityDetail/Index?noticeUID=CO1.NTC.3183163&amp;isFromPublicArea=True&amp;isModal=true&amp;asPopupView=true</t>
  </si>
  <si>
    <t>https://community.secop.gov.co/Public/Tendering/OpportunityDetail/Index?noticeUID=CO1.NTC.3136641&amp;isFromPublicArea=True&amp;isModal=true&amp;asPopupView=true</t>
  </si>
  <si>
    <t>CCE-715-1-AMP-2018</t>
  </si>
  <si>
    <t>ALPA-CD-168-2022</t>
  </si>
  <si>
    <t>ALPA-CD-171-2022</t>
  </si>
  <si>
    <t>ALPA-CD-170-2022</t>
  </si>
  <si>
    <t>ALPA-CD-169-2022</t>
  </si>
  <si>
    <t>ALPA-CIA-172-2022</t>
  </si>
  <si>
    <t>ALPA-CD-173-2022</t>
  </si>
  <si>
    <t>ALPA-CD-174-2022</t>
  </si>
  <si>
    <t>ALPA-IPMC-016-2022</t>
  </si>
  <si>
    <t>ALPA-CD-290-2022</t>
  </si>
  <si>
    <t>OC 94937</t>
  </si>
  <si>
    <t>OC 94938</t>
  </si>
  <si>
    <t>ALPA-CD-176-2022</t>
  </si>
  <si>
    <t>ALPA-CIA-177-2022</t>
  </si>
  <si>
    <t>ALPA-CD-175-2022</t>
  </si>
  <si>
    <t>ALPA-CIA-178-2022</t>
  </si>
  <si>
    <t>ALPA-CD-179-2022</t>
  </si>
  <si>
    <t>ALPA-CD-180-2022</t>
  </si>
  <si>
    <t>ALPA-CIA-181-2022</t>
  </si>
  <si>
    <t>ALPA-CD-182-2022</t>
  </si>
  <si>
    <t>NA</t>
  </si>
  <si>
    <t>CONSORCIO INGESEM 2022</t>
  </si>
  <si>
    <t>7 MESES</t>
  </si>
  <si>
    <t>365 DIAS</t>
  </si>
  <si>
    <t>8 MESES 20 DIAS</t>
  </si>
  <si>
    <t>6 MESES</t>
  </si>
  <si>
    <t>COMPAÑIA MUNDIAL DE SEGUROS S.A.</t>
  </si>
  <si>
    <t>1 MES</t>
  </si>
  <si>
    <t>JULIAN OSORIO ARROYO</t>
  </si>
  <si>
    <t>7 meses</t>
  </si>
  <si>
    <t>1 mes</t>
  </si>
  <si>
    <t>5 meses</t>
  </si>
  <si>
    <t>5 MESES</t>
  </si>
  <si>
    <t>MONICA MARIA ZAPATA PAEZ</t>
  </si>
  <si>
    <t>4 MESES 15 DIAS</t>
  </si>
  <si>
    <t>ANDRES FELIPE TORRES FAJARDO</t>
  </si>
  <si>
    <t>Adriana del Pilar Sánchez Martínez</t>
  </si>
  <si>
    <t>CARMEN ELENA CASTRO</t>
  </si>
  <si>
    <t>NICOLAS FELIPE MENDOZA CERQUERA</t>
  </si>
  <si>
    <t>Aunar esfuerzos técnicos, administrativos y financieros con el fin de desarrollar acciones articuladas entre la SCRD, el IDARTES y los Fondos de Desarrollo Local, orientadas a fomentar procesos de formación, cualificación, fortalecimiento de los agentes culturales territoriales del Distrito Capital, en el marco de la generación y circulación de bienes y servicios culturales, artísticos y patrimoniales, de conformidad con las iniciativas priorizadas y concertadas en la estrategia Distrital "Presupuestos Participativos" y/o de las concertaciones con los grupos de interés de las localidades y a las acciones adelantadas en el “Proceso Misional de Fomento”, de acuerdo con los proyectos a ejecutar asociados a las metas de cada localidad en el programa "Es Cultura Local 2022</t>
  </si>
  <si>
    <t>INSTITUTO DISTRITAL DE LAS ARTES - IDARTES</t>
  </si>
  <si>
    <t>nit</t>
  </si>
  <si>
    <t>2022/07/08</t>
  </si>
  <si>
    <t>415 DIAS</t>
  </si>
  <si>
    <t>https://www.contratos.gov.co/consultas/detalleProceso.do?numConstancia=22-22-36851&amp;g-recaptcha-response=03ANYolqsirywB3hADC50FLRzmJ9mlzBl-lZ8Su_LPw81hZVydVMQNBCzLj_9a-cEf6Ov7Eu_ByCUlP7bEpEu615BDPRrBTpi82aUtAxFEuuzJD8gduW4EkHE6XTFjG5YevAgeCRHIlpD80NlExPvpbMnCwrSYMcw6GDLzOLxLVzwk_r4ZNDLQGbQ7XBY0RBlJGG0xLiS8FJVqI1rujVI5hgouqFOLSf-JA8QPq9qmjSPpFBWPMHcjAHljPNAPgIoFHO4isc90dOJrHwSh901chyqu7rx1CWYoUjouS46NcBeV56xvgXZwPNjWaaLFwAyvnxHtfJxbzqoYghBKg7Afd-f2bJEtqBn8Mjg0IUo_FUFdEXJoKxfRi7D5v8rkzLFJP4pdtHlDT2AltkOZ22oTUCQ5WaV2nxyVtN8Yurcu8jh8Rah_pCuxAKFSiLPTL_exKmkMMgMu5nLO94TBt1K-LQueRXa_54Fmqz-fZBE1d44WRCHHIgKhco-1Kk6s-dbPP5etGLEMpF-B-4DvsvXmMs0JUHCpEzpO3w</t>
  </si>
  <si>
    <t>2 MESES</t>
  </si>
  <si>
    <t>ALPA-SASI-014-2022</t>
  </si>
  <si>
    <t>JUAN SEBASTIAN BALLESTEROS GOMEZ</t>
  </si>
  <si>
    <t>JUAN PABLO GUTIERREZ FIERRO</t>
  </si>
  <si>
    <t>ANDREA MERCEDES ESGUERRA ALVIS</t>
  </si>
  <si>
    <t>https://community.secop.gov.co/Public/Tendering/ContractNoticePhases/View?PPI=CO1.PPI.16879368&amp;isFromPublicArea=True&amp;isModal=False</t>
  </si>
  <si>
    <t>https://community.secop.gov.co/Public/Tendering/ContractNoticePhases/View?PPI=CO1.PPI.16875753&amp;isFromPublicArea=True&amp;isModal=False</t>
  </si>
  <si>
    <t>https://community.secop.gov.co/Public/Tendering/ContractNoticePhases/View?PPI=CO1.PPI.16888258&amp;isFromPublicArea=True&amp;isModal=False</t>
  </si>
  <si>
    <t xml:space="preserve">TERMINADO  </t>
  </si>
  <si>
    <t xml:space="preserve">TERMINADO </t>
  </si>
  <si>
    <t xml:space="preserve">SUSPENDIDO Y TERMINACION ANTICIPADA </t>
  </si>
  <si>
    <t xml:space="preserve">81 DIAS </t>
  </si>
  <si>
    <t xml:space="preserve">JOSE ALEXANDRES ESCOBAR OTALORA </t>
  </si>
  <si>
    <t>PRESTAR SUS SERVICIOS PARA APOYAR EL PROCESO DE RADICACION Y DISTRIBUCION DE LA CORRESPONDENCIA ASI COMO LA ATENCION EN LA VENTANILLA CDI DE LA ALCALDIAA LOCAL DE PUENTE ARANDA</t>
  </si>
  <si>
    <t>ALPA-CD-183-2022</t>
  </si>
  <si>
    <t>PRESTAR SUS SERVICIOS DE APOYO EN LA CARACTERIZACION Y CAPACITACION DE LAS PERSONAS ENCARGADAS DE LAS HUERTAS URBANAS Y DEMAS ACTIVIDADES PREVISTAS EN LA IMPLEMENTACION DE LOS PROGRAMAS PROCESOS DE AGRICULTURA URBANA EN EL TERRITORIO EN LA LOCALIDAD DE PUENTE ARANDA DE CONFORMIDAD CON LOS ESTUDIOS PREVIOS</t>
  </si>
  <si>
    <t>ALPA-IPMC-017-2022</t>
  </si>
  <si>
    <t>LA PRESTACION DE SERVICIOS DE APOYO LOGISTICO PARA EL DESARROLLO DEL FORO EDUCATIVO LOCAL PARA LA PRIMERA INFANCIA</t>
  </si>
  <si>
    <t>ALPA-SAMC-015-2022</t>
  </si>
  <si>
    <t>PRESTAR LOS SERVICIOS PARA LA IMPLEMENTACION DE ESTRATEGIAS ORIENTADAS A LA ATENCION PROTECCION Y BIENESTAR ANIMAL ATRAVES DE ACTIVIDADES COMO BRIGADAS MEDICOVETERINARIAS ATENCION DE ESTERILIZACIONES QUE DISMINUYAN TODO TIPO DE MALTRATO ANIMAL Y URGENCIAS VETERINARIAS PARA ANIMALES DE CALLE Y DE HABITANTE DE CALLE EN EL CUMPLIMIENTO DE LA POLITICA PUBLICA DISTRITAL DE PROTECCION Y BIENESTAR ANIMAL A NIVEL LOCAL</t>
  </si>
  <si>
    <t>ALPA-LP-010-2022</t>
  </si>
  <si>
    <t>EJECUTAR A PRECIOS UNITARIOS FIJOS Y A MONTO AGOTABLE LAS OBRAS DE MANTENIMIENTO YO REPARACIONES LOCATIVAS DE LAS INSTALACIONES DE LA JAL Y DE LA ALCALDI­A LOCAL DE PUENTE ARANDA EN LA CIUDAD DE BOGOTA DC</t>
  </si>
  <si>
    <t>ALPA-LP-012-2022</t>
  </si>
  <si>
    <t>FORTALECER REACTIVAR TRANSFORMAR Y REVITALIZAR LAS MIPYMES YO EMPRENDIMIENTOS DE LA LOCALIDAD DE PUENTE ARANDA BRINDANDO HERRAMIENTAS DE FORMACION CAPITALIZACION PROMOCION Y DIFUSION DE SUS PRODUCTOS Y SERVICIOS CON EL FIN DE INCENTIVAR LOS DIFERENTES SECTORES ECONOMICOS EN PRO DE SU CRECIMIENTO</t>
  </si>
  <si>
    <t>ALPA-CD-184-2022</t>
  </si>
  <si>
    <t>PRESTAR SUS SERVICIOS PROFESIONALES PARA APOYAR JURIDICAMENTE LA EJECUCION DE LAS ACCIONES REQUERIDAS PARA EL IMPULSO Y TRAMITE PROCESAL DE ACTUACIONES ADMINISTRATIVAS Y DE INSPECCION VIGILANCIA Y CONTROL DE COMPETENCIA DE LA ALCALDI­A LOCAL</t>
  </si>
  <si>
    <t>ALPA-CD-185-2022</t>
  </si>
  <si>
    <t>PRESTAR SUS SERVICIOS PROFESIONALES ESPECIALIZADOS PARA APOYAR JURI­DICAMENTE AL ALCALDE LOCAL EN EL SEGUIMIENTO CONTROL IMPLEMENTACION SUSTENTACION E IMPULSO DE LAS ACTUACIONES ADMINISTRATIVAS QUE CURSAN EN LA ALCALDI­A LOCAL RELACIONADO CON LOS TEMAS DE ACTIVIDAD COMERCIAL ESPACIO PUBLICO Y PROPIEDAD HORIZONTAL</t>
  </si>
  <si>
    <t>ALPA-CD-186-2022</t>
  </si>
  <si>
    <t>PRESTAR SUS SERVICIOS PROFESIONALES PARA APOYAR A LA JUNTA ADMINISTRADORA LOCAL EN EL CUBRIMIENTO DE LAS ACTIVIDADES PARTICIPACION CIUDADANA Y COMUNICACION ESTRATEGICA DE CONFORMIDAD CON LOS ESTUDIOS PREVIOS</t>
  </si>
  <si>
    <t>ALPA-CD-187-2022</t>
  </si>
  <si>
    <t>PRESTAR LOS SERVICIOS PROFESIONALES PARA FORMULAR E IMPLEMENTAR ESTRATEGIAS DE EMPRENDIMIENTO EN COORDINACION CON LAS DIFERENTES ENTIDADES DE LA LOCALIDAD EMPRESARIOS E INDUSTRIALES QUE MEJOREN LAS CONDICIONES DE LOS CIUDADANOS EN LA LOCALIDAD</t>
  </si>
  <si>
    <t>ALPA-CD-189-2022</t>
  </si>
  <si>
    <t>PRESTAR SUS SERVICIOS PROFESIONALES PARA APOYAR LA FORMULACION PROCESO DE CONTRATACION EVALUACION SEGUIMIENTO Y LIQUIDACION RELACIONADOS CON EL PROYECTO DE INVERSION 1899 PARA ASEGURAR LA ADECUADA INVERSION DE RECURSOS LOCALES Y EL CUMPLIMIENTO DE LAS METAS DEL MISMO</t>
  </si>
  <si>
    <t>ALPA-CD-190-2022</t>
  </si>
  <si>
    <t>PRESTAR SERVICIOS PROFESIONALES EN TEMAS AMBIENTAL RIESGO Y CAMBIO CLIMATICO APOYANDO LOS PLANES ESTRATEGIAS Y PROYECTOS QUE SE EJECUTAN EN LA LOCALIDAD DE PUENTE ARANDA</t>
  </si>
  <si>
    <t>ALPA-CD-191-2022</t>
  </si>
  <si>
    <t>PRESTAR SUS SERVICIOS PROFESIONALES COMO DESARROLLADOREN LA IMPLEMENTACION Y MANTENIMIENTO ADAPTATIVO Y EVOLUTIVODE SOLUCIONES PARA LOS SISTEMAS DE INFORMACION APPS DE LALOCALIDAD DE PUENTE ARANDA</t>
  </si>
  <si>
    <t>ALPA-CD-192-2022</t>
  </si>
  <si>
    <t>PRESTAR SUS SERVICIOS COMO APOYO TECNICO EN EL DESARROLLO DE LAS ACTIVIDADES Y PROCESOS RELACIONADOS CON LOS PROYECTOS DE JUSTICIA Y PAZ QUE ADELANTA EL FONDO DE DESARROLLO LOCAL DE PUENTE ARANDA</t>
  </si>
  <si>
    <t>ALPA-CD-193-2022</t>
  </si>
  <si>
    <t>PRESTAR SUS SERVICIOS DE APOYO A LA GESTION DEL PROYECTO PUNTO VIVE DIGITAL DE LA LOCALIDAD DE PUENTE ARANDA</t>
  </si>
  <si>
    <t>ALPA-CD-194-2022</t>
  </si>
  <si>
    <t>PRESTAR SUS SERVICIOS PROFESIONALES PARA APOYAR JURI­DICAMENTE LA EJECUCION DE LASACCIONES REQUERIDAS PARA LA DEPURACION DE LAS ACTUACIONES ADMINISTRATIVAS QUECURSAN EN LA ALCALDI­A LOCAL</t>
  </si>
  <si>
    <t>ALPA-CD-195-2022</t>
  </si>
  <si>
    <t>APOYAR LA GESTION DOCUMENTAL DE LA ALCALDI­A LOCAL EN LA IMPLEMENTACION DE LOS PROCESOS DE CLASIFICACION ORDENACION SELECCION NATURAL FOLIACION IDENTIFICACION LEVANTAMIENTO DE INVENTARIOS ALMACENAMIENTO Y APLICACION DE PROTOCOLOS DE ELIMINACION Y TRANSFERENCIAS DOCUMENTALES</t>
  </si>
  <si>
    <t>ALPA-CD-196-2022</t>
  </si>
  <si>
    <t>PRESTAR LOS SERVICIOS PROFESIONALES REQUERIDOS PARA POYAR LA FORMULACION PROCESO DE CONTRATACIONEVALUACION Y SEGUIMIENTO DE PROYECTOS INCLUIDOS EN EL PLAN DE DESARROLLO LOCAL VIGENTE ASI COMO LIQUIDACION DE LOS CONTRATOS SUSCRITOS PARA SU EJECUCION DE LOS PROYECTOS DE INVERSION RELACIONADOS CON EL SECTOR SEGURIDAD CONVIVENCIA Y JUSTICIA EN ESPECIAL EL PROYECTO 1904 PUENTE ARANDA CON JUSTICIA Y PAZ</t>
  </si>
  <si>
    <t>ALPA-CD-197-2022</t>
  </si>
  <si>
    <t>APOYAR ADMINISTRATIVA Y ASISTENCIALMENTE A LASINSPECCIONES DE POLICIA DE LA LOCALIDAD</t>
  </si>
  <si>
    <t>ALPA-IPMC-019-2022</t>
  </si>
  <si>
    <t>CONTRATAR LA PRESTACION DEL SERVICIO PARA REALIZAR LA VERIFICACION ACTUALIZACION YMEDICION POSTERIOR DE LOS BIENES CLASIFICADOS COMO PROPIEDAD PLANTA Y EQUIPO DE PROPIEDAD YO A CARGO DEL FONDO DE DESARROLLO LOCAL DE PUENTE ARANDA DE CONFORMIDAD CON LAS DISPOSICIONES LEGALES VIGENTES</t>
  </si>
  <si>
    <t>ALPA-CD-198-2022</t>
  </si>
  <si>
    <t>PRESTAR LOS SERVICIOS PROFESIONALES REQUERIDOS PARA APOYAR LA FORMULACIONPROCESO DE CONTRATACION EVALUACION Y SEGUIMIENTO DE PROYECTOS INCLUIDOS ENEL PLAN DE DESARROLLO LOCAL VIGENTE RELACIONADOS CON EL SECTOR EDUCACION ASI ­COMO LA LIQUIDACION DE LOS SUSCRITOS PARA SU EJECUCION EN ESPECIAL PARA ELPROYECTO 1885 PUENTE ARANDA COMPROMETIDA CON LA EDUCACION SUPERIOR DELOS JOVENES</t>
  </si>
  <si>
    <t>ALPA-IPMC-018-2022</t>
  </si>
  <si>
    <t>REALIZAR LA INTERVENTORIA TECNICA ADMINISTRATIVA Y FINANCIERA AL CONTRATO DE OBRA PUBLICA QUE TENDRA POR OBJETO EJECUTAR A PRECIOS UNITARIOS FIJOS Y A MONTO AGOTABLE LAS OBRAS DE MANTENIMIENTO YO EPARACIONES LOCATIVAS DE LAS INSTALACIONES DE LA JAL Y DE LA ALCALDIAA LOCAL DE PUENTE ARANDA EN LA CIUDAD DE BOGOTA DC</t>
  </si>
  <si>
    <t>ALPA-CD-199-2022</t>
  </si>
  <si>
    <t>PRESTAR SUS SERVICIOS PROFESIONALES PARA APOYAR JURÃ­DICAMENTE LA EJECUCION DE LASACCIONES REQUERIDAS Y NECESIDADES QUE SE DERIVEN DE LA APLICACION DE LAS PREVISIONESDE LA LEY 675 DE 2001 O A LA QUE HAGA SUS VECES</t>
  </si>
  <si>
    <t>ALPA-CD-200-2022</t>
  </si>
  <si>
    <t>ALPA-CD-201-2022</t>
  </si>
  <si>
    <t>ALPA-CD-202-2022</t>
  </si>
  <si>
    <t>PRESTAR LOS SERVICIOS DE APOYO A LA GESTION AL FONDO DE DESARROLLO LOCAL DE PUENTE ARANDA PARA ACOMPAÑAR LOS PROCESOS DE FORTALECIMIENTO DE LA CULTURA CIUDADANA Y LA PREVENCION DE ACCIONES DELICTIVAS Y COMPORTAMIENTOS QUE ATENTEN CONTRA LA SEGURIDAD Y LA CONVIVENCIA CIUDADANA</t>
  </si>
  <si>
    <t>OC 97244</t>
  </si>
  <si>
    <t>OC 97245</t>
  </si>
  <si>
    <t>ALPA-CD-203-2022</t>
  </si>
  <si>
    <t>PRESTAR SUS SERVICIOS DE APOYO APOYAR AL ALCALDE LOCAL EN LA PROMOCIONARTICULACION ACOMPAÑAMIENTO Y SEGUIMIENTO PARA LA ATENCION YPROTECCION DE LOS ANIMALES DOMESTICOS Y SILVESTRES DE LA LOCALIDAD</t>
  </si>
  <si>
    <t>ALPA-CD-204-2022</t>
  </si>
  <si>
    <t>PRESTAR SUS SERVICIOS PROFESIONALES PARA APOYAR JURIDICAMENTE LA EJECUCION DE LAS ACCIONES DE IVC REQUERIDAS EN LA ALCALDIA LOCAL CONFORME A SUSCOMEPETENCIAS</t>
  </si>
  <si>
    <t>ALPA-CD-205-2022</t>
  </si>
  <si>
    <t>PRESTAR LOS SERVICIOS PROFESIONALES PARA APOYAR LA FORMULACION EVALUACION YSEGUIMIENTO DE PROYECTOS DE INFRAESTRUCTURA DEL PLAN DE DESARROLLO LOCAL DEPUENTE ARANDA</t>
  </si>
  <si>
    <t>ALPA-CD-206-2022</t>
  </si>
  <si>
    <t>PRESTAR SERVICIOS COMO APOYO TECNICO EN LA ARTICULACION CON LOS GRUPOS EMPRESARIALES COMERCIALES Y DIFERENTES GRUPOS DE PARTICIPACION QUE HACENPARTE DE LA LOCALIDAD DE PUENTE ARANDA</t>
  </si>
  <si>
    <t>ALPA-CD-207-2022</t>
  </si>
  <si>
    <t>PRESTAR LOS SERVICIOS PROFESIONALES REQUERIDOS PARA APOYAR LAFORMULACION PROCESO DE CONTRATACION EVALUACION Y SEGUIMIENTO DEPROYECTOS INCLUIDOS EN EL PLAN DE DESARROLLO LOCAL VIGENTE ASI COMOLIQUIDACION DE LOS CONTRATOS SUSCRITOS PARA SU EJECUCION DEL PROYECTODE INVERSION 2217 DOTACION EN SEGURIDAD PARA PUENTE ARANDA</t>
  </si>
  <si>
    <t>ALPA-LP-014-2022</t>
  </si>
  <si>
    <t>PRESTACION DE SERVICIOS PROFESIONALES Y LOGI­STICOS GARANTIZANDO EL DESARROLLO DE ESTRATEGIAS PARA LA PROMOCION DE ESPACIOS DE RESPIRO BIENESTAR Y FORMACION ORIENTADAS A CUIDADORAS DE PERSONAS CON DISCAPACIDAD LEVE YO MODERADA DENTRO DEL PROYECTO MUJERES CUIDADORAS EN UN NUEVO CONTRATO SOCIAL PARA PUENTE ARANDA Y ESTRATEGIAS ENFOCADAS A LA PREVENCION DEL FEMINICIDIO Y LAS VIOLENCIAS CONTRA LAS MUJERES DENTRO DEL PROYECTO MUJERES LIBRES Y SEGURAS EN PUENTE ARANDA CONFORME A LO ESTABLECIDO EN</t>
  </si>
  <si>
    <t>ALPA-CD-208-2022</t>
  </si>
  <si>
    <t>PRESTAR SUS SERVICIOS DE APOYO ADMINISTRATIVO Y LOGISTICO EN LA EJECUCION DE LAS ACTIVIDADES PREVISTAS Y ACCIONES COMPLEMENTARIAS AL MODELO Y PLAN TERRITORIAL DE SALUD ACCIONES COMPLEMENTARIAS NO INCLUIDAS EN EL PLAN DE BENEFICIOS EN SALUD VIGENTE NI EN LOS DEMAS CONCEPTOS DE GASTO DEL SECTOR SALUD RELACIONADOS EN LA CIRCULAR CONFIS 03 DE 2020 EN CUMPLIMIENTO DE LA ESTRATEGIA DE CO INVERSION</t>
  </si>
  <si>
    <t>ALPA-CD-209-2022</t>
  </si>
  <si>
    <t>PRESTAR SERVICIOS COMO APOYO A LA GESTION EN LA ARTICULACION Y CARACTERIZACION DE LOS GRUPOS EMPRESARIALES COMERCIALES Y DE EMPRENDEDORES QUE HACEN PARTE DE LA LOCALIDAD DE PUENTE ARANDA EN EL MARCO DEL PROYECTO 1893 EMPLEO Y PRODUCTIVIDAD UNA APUESTA DEL CONTRATO SOCIAL PARA PUENTE ARANDA</t>
  </si>
  <si>
    <t>ALPA-CD-210-2022</t>
  </si>
  <si>
    <t>APOYAR TECNICAMENTE LAS DISTINTAS ETAPAS DE LOS PROCESOS DE COMPETENCIA DE LAS INSPECCIONES DE POLICIA DE LA LOCALIDAD SEGUN REPARTO</t>
  </si>
  <si>
    <t>ALPA-CD-211-2022</t>
  </si>
  <si>
    <t>APOYAR JURIDICAMENTE LA EJECUCION DE LAS ACCIONES REQUERIDAS PARA EL TRAMITE E IMPULSO PROCESAL DE LAS ACTUACIONES CONTRAVENCIONALES  QUERELLAS QUE CURSEN EN LAS INSPECCIONES DE POLICI­A DE LA LOCALIDAD</t>
  </si>
  <si>
    <t>ALPA-CD-212-2022</t>
  </si>
  <si>
    <t>PRESTAR SUS SERVICIOS PROFESIONALES PARA APOYAR JURI­DICAMENTE LA EJECUCION DE LAS ACCIONES REQUERIDAS PARA LA DEPURACION DE LAS ACTUACIONES ADMINISTRATIVAS QUE CURSAN EN LA ALCALDI­A LOCAL</t>
  </si>
  <si>
    <t>ALPA-CD-214-2022</t>
  </si>
  <si>
    <t>ALPA-CD-215-2022</t>
  </si>
  <si>
    <t>AUNAR ESFUERZOS ADMINISTRATIVOS TÉCNICOS Y LOGÍSTICOS PARA EL CUMPLIMIENTO DE LAS METAS RELACIONADAS CON EL DESARROLLO, CONSOLIDACIÓN Y FORTALECIMIENTO DE LA ECONOMÍA DISTRITAL EN LAS LOCALIDADES PARTICIPANTES</t>
  </si>
  <si>
    <t>APOYAR LA FORMULACION PROCESO DE CONTRATACION EVALUACION SEGUIMIENTO Y LIQUIDACION RELACIONADOS CON LOS PROYECTOS AMBIENTALES PARA ASEGURAR LA ADECUADA INVERSION DE RECURSOS LOCALES Y EL CUMPLIMIENTO DE LAS METAS DEL MISMO</t>
  </si>
  <si>
    <t>Adquisición de consumibles de impresión, para las diferentes dependencias de la Alcaldía Local de Puente Aranda de conformidad con el acuerdo marco de precios CCE282 – AMP – 2020 de Colombia Compra Eficiente</t>
  </si>
  <si>
    <t>AUNAR ESFUERZOS TECNICOS ADMINISTRATIVOS JURIDICOS Y FINANCIEROS ENTRE LA AGENCIA DISTRITAL PARA LA EDUCACION SUPERIOR LA CIENCIA Y LA TECNOLOGIA  ATENEA Y EL FONDO DE DESARROLLO LOCAL DE PUENTE ARANDA PARA LA IMPLEMENTACION DE UN NUEVO MODELO INCLUSIVO EFICIENTE Y FLEXIBLE PARA EL ACCESO Y LA PERMANENCIA DE LAS Y LOS JOVENES EGRESADOS DE INSTITUCIONES DE EDUCACION MEDIA A PROGRAMAS DE EDUCACION SUPERIOR Y POSMEDIA</t>
  </si>
  <si>
    <t>PRESTAR SERVICIOS PROFESIONALES PARA REALIZAR LAS GESTIONES INHERENTES EN LA LIQUIDACION PAGO Y DEPURACION DE OBLIGACIONES POR PAGAR DE LOS CONTRATOS SUSCRITOS POR EL FDL PUENTE ARANDA</t>
  </si>
  <si>
    <t>AUNAR RECURSOS TECNICOS ADMINISTRATIVOS ECONOMICOS YFINANCIEROS A FIN DE EJECUTAR EL CENTRO ORQUESTAL DE PUENTEARANDA DE ACUERDO CON LA FORMULACION DEL CONVENIOESTUDIOS PREVIOS ANEXO TECNICO Y LA PROPUESTA PRESENTADAPOR EL EJECUTOR DOCUMENTOS QUE HACEN PARTE INTEGRAL DELCONVENIO</t>
  </si>
  <si>
    <t>PRESTAR SERVICIOS PROFESIONALES COMO APOYO AL AREA DE GESTION DEL DESARROLLO LOCAL SOBRE TEMAS DEL PRESUPUESTO DEL FDL DE PUENTE ARANDA</t>
  </si>
  <si>
    <t>PRESTAR LOS SERVICIOS DE APOYO EN TEMAS DE GESTION AMBIENTAL RELACIONADOS CON ACCIONES DE HABITOS DE CONSUMO RECICLAJE CAMBIO CLIMATICO Y GESTION AMBIENTAL EN LA LOCALIDAD DE PUENTE ARANDA</t>
  </si>
  <si>
    <t>AUNAR ESFUERZOS TECNICOS ADMINISTRATIVOS Y FINANCIEROS ENTRE EL IDRD Y FDLPA PARA LACONSTRUCCION DEL PARQUE VERAGUAS PZ28 COD IDRD 16221 UBICADO EN LA CALLE 3 NO 3483 CHIP AAA0037LTXR</t>
  </si>
  <si>
    <t>CONTRATAR EL SUMINISTRO DE BIENES ELEMENTOS YOSERVICIOS PARA LA CONSERVACION MANTENIMIENTO YEMBELLECIMIENTO DE ESPACIO PUBLICO DE LA LOCALIDAD DEPUENTE ARANDA BOGOTA DC</t>
  </si>
  <si>
    <t>https://community.secop.gov.co/Public/Tendering/OpportunityDetail/Index?noticeUID=CO1.NTC.2761281&amp;isFromPublicArea=True&amp;isModal=true&amp;asPopupView=true</t>
  </si>
  <si>
    <t>https://community.secop.gov.co/Public/Tendering/OpportunityDetail/Index?noticeUID=CO1.NTC.2763847&amp;isFromPublicArea=True&amp;isModal=true&amp;asPopupView=true</t>
  </si>
  <si>
    <t>https://community.secop.gov.co/Public/Tendering/OpportunityDetail/Index?noticeUID=CO1.NTC.3206018&amp;isFromPublicArea=True&amp;isModal=true&amp;asPopupView=true</t>
  </si>
  <si>
    <t>https://community.secop.gov.co/Public/Tendering/OpportunityDetail/Index?noticeUID=CO1.NTC.3252248&amp;isFromPublicArea=True&amp;isModal=true&amp;asPopupView=true</t>
  </si>
  <si>
    <t>https://community.secop.gov.co/Public/Tendering/OpportunityDetail/Index?noticeUID=CO1.NTC.3200861&amp;isFromPublicArea=True&amp;isModal=true&amp;asPopupView=true</t>
  </si>
  <si>
    <t>https://community.secop.gov.co/Public/Tendering/OpportunityDetail/Index?noticeUID=CO1.NTC.3236798&amp;isFromPublicArea=True&amp;isModal=true&amp;asPopupView=true</t>
  </si>
  <si>
    <t>https://community.secop.gov.co/Public/Tendering/OpportunityDetail/Index?noticeUID=CO1.NTC.3220136&amp;isFromPublicArea=True&amp;isModal=true&amp;asPopupView=true</t>
  </si>
  <si>
    <t>https://community.secop.gov.co/Public/Tendering/OpportunityDetail/Index?noticeUID=CO1.NTC.3222597&amp;isFromPublicArea=True&amp;isModal=true&amp;asPopupView=true</t>
  </si>
  <si>
    <t>https://community.secop.gov.co/Public/Tendering/OpportunityDetail/Index?noticeUID=CO1.NTC.3223924&amp;isFromPublicArea=True&amp;isModal=true&amp;asPopupView=true</t>
  </si>
  <si>
    <t>https://community.secop.gov.co/Public/Tendering/OpportunityDetail/Index?noticeUID=CO1.NTC.3219680&amp;isFromPublicArea=True&amp;isModal=true&amp;asPopupView=true</t>
  </si>
  <si>
    <t>https://community.secop.gov.co/Public/Tendering/OpportunityDetail/Index?noticeUID=CO1.NTC.3136777&amp;isFromPublicArea=True&amp;isModal=true&amp;asPopupView=true</t>
  </si>
  <si>
    <t>https://community.secop.gov.co/Public/Tendering/OpportunityDetail/Index?noticeUID=CO1.NTC.3227190&amp;isFromPublicArea=True&amp;isModal=true&amp;asPopupView=true</t>
  </si>
  <si>
    <t>https://community.secop.gov.co/Public/Tendering/OpportunityDetail/Index?noticeUID=CO1.NTC.3335406&amp;isFromPublicArea=True&amp;isModal=true&amp;asPopupView=true</t>
  </si>
  <si>
    <t>https://community.secop.gov.co/Public/Tendering/OpportunityDetail/Index?noticeUID=CO1.NTC.3200922&amp;isFromPublicArea=True&amp;isModal=true&amp;asPopupView=true</t>
  </si>
  <si>
    <t>https://community.secop.gov.co/Public/Tendering/OpportunityDetail/Index?noticeUID=CO1.NTC.3173334&amp;isFromPublicArea=True&amp;isModal=true&amp;asPopupView=true</t>
  </si>
  <si>
    <t>https://community.secop.gov.co/Public/Tendering/OpportunityDetail/Index?noticeUID=CO1.NTC.3143184&amp;isFromPublicArea=True&amp;isModal=true&amp;asPopupView=true</t>
  </si>
  <si>
    <t>https://community.secop.gov.co/Public/Tendering/OpportunityDetail/Index?noticeUID=CO1.NTC.3148600&amp;isFromPublicArea=True&amp;isModal=true&amp;asPopupView=true</t>
  </si>
  <si>
    <t>https://community.secop.gov.co/Public/Tendering/OpportunityDetail/Index?noticeUID=CO1.NTC.3288996&amp;isFromPublicArea=True&amp;isModal=true&amp;asPopupView=true</t>
  </si>
  <si>
    <t>https://community.secop.gov.co/Public/Tendering/OpportunityDetail/Index?noticeUID=CO1.NTC.3303032&amp;isFromPublicArea=True&amp;isModal=true&amp;asPopupView=true</t>
  </si>
  <si>
    <t>https://community.secop.gov.co/Public/Tendering/OpportunityDetail/Index?noticeUID=CO1.NTC.3324647&amp;isFromPublicArea=True&amp;isModal=true&amp;asPopupView=true</t>
  </si>
  <si>
    <t>https://community.secop.gov.co/Public/Tendering/OpportunityDetail/Index?noticeUID=CO1.NTC.3322761&amp;isFromPublicArea=True&amp;isModal=true&amp;asPopupView=true</t>
  </si>
  <si>
    <t>https://community.secop.gov.co/Public/Tendering/OpportunityDetail/Index?noticeUID=CO1.NTC.3350600&amp;isFromPublicArea=True&amp;isModal=true&amp;asPopupView=true</t>
  </si>
  <si>
    <t>https://community.secop.gov.co/Public/Tendering/OpportunityDetail/Index?noticeUID=CO1.NTC.3335813&amp;isFromPublicArea=True&amp;isModal=true&amp;asPopupView=true</t>
  </si>
  <si>
    <t>https://community.secop.gov.co/Public/Tendering/OpportunityDetail/Index?noticeUID=CO1.NTC.3345528&amp;isFromPublicArea=True&amp;isModal=true&amp;asPopupView=true</t>
  </si>
  <si>
    <t>https://community.secop.gov.co/Public/Tendering/OpportunityDetail/Index?noticeUID=CO1.NTC.3340565&amp;isFromPublicArea=True&amp;isModal=true&amp;asPopupView=true</t>
  </si>
  <si>
    <t>https://community.secop.gov.co/Public/Tendering/OpportunityDetail/Index?noticeUID=CO1.NTC.3383943&amp;isFromPublicArea=True&amp;isModal=true&amp;asPopupView=true</t>
  </si>
  <si>
    <t>https://community.secop.gov.co/Public/Tendering/OpportunityDetail/Index?noticeUID=CO1.NTC.3384013&amp;isFromPublicArea=True&amp;isModal=true&amp;asPopupView=true</t>
  </si>
  <si>
    <t>https://community.secop.gov.co/Public/Tendering/OpportunityDetail/Index?noticeUID=CO1.NTC.3383823&amp;isFromPublicArea=True&amp;isModal=true&amp;asPopupView=true</t>
  </si>
  <si>
    <t>https://community.secop.gov.co/Public/Tendering/OpportunityDetail/Index?noticeUID=CO1.NTC.3385973&amp;isFromPublicArea=True&amp;isModal=true&amp;asPopupView=true</t>
  </si>
  <si>
    <t>https://community.secop.gov.co/Public/Tendering/OpportunityDetail/Index?noticeUID=CO1.NTC.3423659&amp;isFromPublicArea=True&amp;isModal=true&amp;asPopupView=true</t>
  </si>
  <si>
    <t>https://community.secop.gov.co/Public/Tendering/OpportunityDetail/Index?noticeUID=CO1.NTC.3324642&amp;isFromPublicArea=True&amp;isModal=true&amp;asPopupView=true</t>
  </si>
  <si>
    <t>https://community.secop.gov.co/Public/Tendering/OpportunityDetail/Index?noticeUID=CO1.NTC.3373786&amp;isFromPublicArea=True&amp;isModal=true&amp;asPopupView=true</t>
  </si>
  <si>
    <t>https://community.secop.gov.co/Public/Tendering/OpportunityDetail/Index?noticeUID=CO1.NTC.3314760&amp;isFromPublicArea=True&amp;isModal=true&amp;asPopupView=true</t>
  </si>
  <si>
    <t>https://community.secop.gov.co/Public/Tendering/OpportunityDetail/Index?noticeUID=CO1.NTC.3398033&amp;isFromPublicArea=True&amp;isModal=true&amp;asPopupView=true</t>
  </si>
  <si>
    <t>https://community.secop.gov.co/Public/Tendering/OpportunityDetail/Index?noticeUID=CO1.NTC.3399476&amp;isFromPublicArea=True&amp;isModal=true&amp;asPopupView=true</t>
  </si>
  <si>
    <t>https://community.secop.gov.co/Public/Tendering/OpportunityDetail/Index?noticeUID=CO1.NTC.3394692&amp;isFromPublicArea=True&amp;isModal=true&amp;asPopupView=true</t>
  </si>
  <si>
    <t>https://community.secop.gov.co/Public/Tendering/OpportunityDetail/Index?noticeUID=CO1.NTC.3396237&amp;isFromPublicArea=True&amp;isModal=true&amp;asPopupView=true</t>
  </si>
  <si>
    <t>https://community.secop.gov.co/Public/Tendering/OpportunityDetail/Index?noticeUID=CO1.NTC.3399602&amp;isFromPublicArea=True&amp;isModal=true&amp;asPopupView=true</t>
  </si>
  <si>
    <t>https://community.secop.gov.co/Public/Tendering/OpportunityDetail/Index?noticeUID=CO1.NTC.3403918&amp;isFromPublicArea=True&amp;isModal=true&amp;asPopupView=true</t>
  </si>
  <si>
    <t>https://community.secop.gov.co/Public/Tendering/OpportunityDetail/Index?noticeUID=CO1.NTC.3421224&amp;isFromPublicArea=True&amp;isModal=true&amp;asPopupView=true</t>
  </si>
  <si>
    <t>https://community.secop.gov.co/Public/Tendering/OpportunityDetail/Index?noticeUID=CO1.NTC.3186124&amp;isFromPublicArea=True&amp;isModal=true&amp;asPopupView=true</t>
  </si>
  <si>
    <t>https://community.secop.gov.co/Public/Tendering/OpportunityDetail/Index?noticeUID=CO1.NTC.3412640&amp;isFromPublicArea=True&amp;isModal=true&amp;asPopupView=true</t>
  </si>
  <si>
    <t>https://community.secop.gov.co/Public/Tendering/OpportunityDetail/Index?noticeUID=CO1.NTC.3420932&amp;isFromPublicArea=True&amp;isModal=true&amp;asPopupView=true</t>
  </si>
  <si>
    <t>https://community.secop.gov.co/Public/Tendering/OpportunityDetail/Index?noticeUID=CO1.NTC.3420879&amp;isFromPublicArea=True&amp;isModal=true&amp;asPopupView=true</t>
  </si>
  <si>
    <t>https://community.secop.gov.co/Public/Tendering/OpportunityDetail/Index?noticeUID=CO1.NTC.3420882&amp;isFromPublicArea=True&amp;isModal=true&amp;asPopupView=true</t>
  </si>
  <si>
    <t>https://community.secop.gov.co/Public/Tendering/OpportunityDetail/Index?noticeUID=CO1.NTC.3428905&amp;isFromPublicArea=True&amp;isModal=true&amp;asPopupView=true</t>
  </si>
  <si>
    <t>LA PRESTACION DE SERVICIOS DE APOYO LOGISTICO PARA EL DESARROLLO DE LA CONMEMORACION DEL DIA DEL ADULTO MAYOR DE LA LOCALIDAD DE PUENTE ARANDA</t>
  </si>
  <si>
    <t>AGENCIA DISTRITAL PARA LA EDUCACIÓN SUPERIOR, LA CIENCIA Y LA TECNOLOGÍA, ATENEA</t>
  </si>
  <si>
    <t>PROSUTEC S.A.S.</t>
  </si>
  <si>
    <t>JAIRO OSORIO CABALLERO</t>
  </si>
  <si>
    <t>ATENEA</t>
  </si>
  <si>
    <t>BATUTA</t>
  </si>
  <si>
    <t>IDRD</t>
  </si>
  <si>
    <t>GN GENERACIÓN DE NEGOCIOS S.A.S</t>
  </si>
  <si>
    <t xml:space="preserve">IVAN ANDRES RAMOS SANCHEZ </t>
  </si>
  <si>
    <t xml:space="preserve">B2 NETWORKS SAS </t>
  </si>
  <si>
    <t>UNIÓN TEMPORAL BIENESTAR PUENTE ARANDA</t>
  </si>
  <si>
    <t xml:space="preserve">CONSORCIO INGENIERÍA XI </t>
  </si>
  <si>
    <t>UNION TEMPORAL LOGISTICA 2022</t>
  </si>
  <si>
    <t>SERGIO HERNANDO POVEDA</t>
  </si>
  <si>
    <t>DAVID ANDRES PRECIADO GUTIERREZ</t>
  </si>
  <si>
    <t xml:space="preserve">CARLOS ANDRES MEDINA MATEUS </t>
  </si>
  <si>
    <t>CAROLINA ROBLEDO RESTREPO</t>
  </si>
  <si>
    <t>NAYIB SELENIA CALIFA GARZÓN</t>
  </si>
  <si>
    <t>KAREN JINETH POVEDA ALVAREZ</t>
  </si>
  <si>
    <t>BLANCA GISETH PAEZ HERNANDEZ</t>
  </si>
  <si>
    <t>MIREYA RUGE PARDO</t>
  </si>
  <si>
    <t xml:space="preserve">IVAN CASTILLO </t>
  </si>
  <si>
    <t xml:space="preserve">DIEGO ALEJANDRO AGUILAR </t>
  </si>
  <si>
    <t xml:space="preserve">COMERCIALIZADORA Y SUBASTAS COLOMBIA SAS </t>
  </si>
  <si>
    <t xml:space="preserve">G&amp;G INGENIERIA </t>
  </si>
  <si>
    <t>OSCAR OMERO CARRILLO</t>
  </si>
  <si>
    <t>WILLIAM ERNESTO PULIDO AMAYA</t>
  </si>
  <si>
    <t>MANUFACTURAS SUMAPAZ S.A.</t>
  </si>
  <si>
    <t>METALICAS S.R</t>
  </si>
  <si>
    <t>YURLEY PAOLA MONSERRATE ROJAS</t>
  </si>
  <si>
    <t>JOSE LUIS CORTES</t>
  </si>
  <si>
    <t>HUGO ALEXANDER PERDOMO PRIETO</t>
  </si>
  <si>
    <t>VIVIANA OTÁLORA GONZÁLEZ</t>
  </si>
  <si>
    <t>JUAN PABLO ORDONEZ</t>
  </si>
  <si>
    <t>FUNDACION PARA EL DESARROLLO SOCIOCULTURAL, DEPORTIVO, COMUNITARIO, AGROPECUARIO Y/O AMBIENTAL – FUNDESCO</t>
  </si>
  <si>
    <t xml:space="preserve">GONZALO CASTRO CORAL </t>
  </si>
  <si>
    <t xml:space="preserve">JHON ALEXANDER PAEZ FAJARDO </t>
  </si>
  <si>
    <t>JOSE LUIS  RICAURTE RODRIGUEZ</t>
  </si>
  <si>
    <t>OMAR PINEDA ALVAREZ</t>
  </si>
  <si>
    <t>ANDRES MARTIN RAMIREZ BOCIGA</t>
  </si>
  <si>
    <t>XAVIER ANDRES OCASIÓN</t>
  </si>
  <si>
    <t>MARIA ISABEL PADILLA ULLOA</t>
  </si>
  <si>
    <t>LEIDY MARIA MAHECHA SIERRA</t>
  </si>
  <si>
    <t>FELIX ALFREDO FORERO GARCÍA</t>
  </si>
  <si>
    <t>MARIA DORIS CUELLO SARMIENTO</t>
  </si>
  <si>
    <t xml:space="preserve">SUMINISTRO </t>
  </si>
  <si>
    <t xml:space="preserve">118 DIAS </t>
  </si>
  <si>
    <t xml:space="preserve">TERMINACIO0N ANTICIPADA </t>
  </si>
  <si>
    <t>HERNAN YOVANY HERRERA</t>
  </si>
  <si>
    <t>GLOBAL SUPPLIERS SAS</t>
  </si>
  <si>
    <t>BON SANTE SAS</t>
  </si>
  <si>
    <t xml:space="preserve">HENRY CASTRO </t>
  </si>
  <si>
    <t xml:space="preserve">DAVID CASTELLANOS </t>
  </si>
  <si>
    <t>SERVICIOS POSTALES NACIONALES S.A.S</t>
  </si>
  <si>
    <t xml:space="preserve">FRANCISCO ANTONIO TORRES TORRES </t>
  </si>
  <si>
    <t xml:space="preserve">STIV GUILLERMO VALDES GUEVARA </t>
  </si>
  <si>
    <t>ALPA-CD-217-2022</t>
  </si>
  <si>
    <t>ALPA-SASI-019-2022</t>
  </si>
  <si>
    <t>ALPA-IPMC-023-2022</t>
  </si>
  <si>
    <t>ALPA-CD-218-2022</t>
  </si>
  <si>
    <t>ALPA-CD-219-2022</t>
  </si>
  <si>
    <t>ALPA-CIA-220-2022</t>
  </si>
  <si>
    <t>ALPA-CD-220-2022</t>
  </si>
  <si>
    <t>ALPA-IPMC-024-2022</t>
  </si>
  <si>
    <t>ALPA-CD-222-2022</t>
  </si>
  <si>
    <t>TERMINACION ANTICIPADA A PARTIR DEL 03-11-2022</t>
  </si>
  <si>
    <t xml:space="preserve">NIT </t>
  </si>
  <si>
    <t>PRESTAR LOS SERVICIOS PROFESIONALES REQUERIDOS PARA APOYAR LA FORMULACIÓN, PROCESO DE CONTRATACIÓN, EVALUACIÓN Y SEGUIMIENTO DE PROYECTOS INCLUIDOS EN EL PLAN DE DESARROLLO LOCAL VIGENTE RELACIONADOS CON EL SECTOR EDUCACIÓN, ASÍ COMO LA LIQUIDACIÓN DE LOS CONTRATOS SUSCRITOS PARA SU EJECUCIÓN EN ESPECIAL PARA EL PROYECTO 1885 "PUENTE ARANDA COMPROMETIDA CON LA EDUCACIÓN SUPERIOR DE LOS JÓVENES</t>
  </si>
  <si>
    <t>https://community.secop.gov.co/Public/Tendering/ContractNoticePhases/View?PPI=CO1.PPI.21081611&amp;isFromPublicArea=True&amp;isModal=False</t>
  </si>
  <si>
    <t>PRESTAR SERVICIOS PROFESIONALES PARA APOYAR EL FORTALECIMIENTO, ACOMPAÑAMIENTO Y ARTICULACIÓN CON LOS GRUPOS EMPRESARIALES, COMERCIALES Y DIFERENTES GRUPOS DE PARTICIPACIÓN QUE HACEN PARTE DE LA LOCALIDAD DE PUENTE ARANDA.</t>
  </si>
  <si>
    <t xml:space="preserve">3 MESES </t>
  </si>
  <si>
    <t>https://community.secop.gov.co/Public/Tendering/ContractNoticePhases/View?PPI=CO1.PPI.21257519&amp;isFromPublicArea=True&amp;isModal=False</t>
  </si>
  <si>
    <t>https://www.colombiacompra.gov.co/tienda-virtual-del-estado-colombiano/ordenes-compra/97244</t>
  </si>
  <si>
    <t>https://www.colombiacompra.gov.co/tienda-virtual-del-estado-colombiano/ordenes-compra/97245</t>
  </si>
  <si>
    <t>2 Selección abreviada</t>
  </si>
  <si>
    <t>ADQUISICIÓN, ENTREGA E INSTALACION DE MOBILIARIO CON DESTINO A 4 INSTITUCIONES EDUCATIVAS OFICIALES DE LA LOCALIDAD DE PUENTE ARANDA PARA DOTAR AULAS DE PRIMERA INFANCIA</t>
  </si>
  <si>
    <t>ADQUISICIÓN, ENTREGA E INSTALACIÓN DE MOBILIARIO CON DESTINO A 4 INSTITUCIONES EDUCATIVAS OFICIALES DE LA LOCALIDAD DE PUENTE ARANDA PARA DOTAR AULAS DE PRIMERA INFANCIA</t>
  </si>
  <si>
    <t xml:space="preserve">NA </t>
  </si>
  <si>
    <t xml:space="preserve">2 MESES </t>
  </si>
  <si>
    <t>15 15. Contrato de Obra</t>
  </si>
  <si>
    <t>16 16. Contrato de Consultoría</t>
  </si>
  <si>
    <t xml:space="preserve">   </t>
  </si>
  <si>
    <t>https://www.contratos.gov.co/consultas/detalleProceso.do?numConstancia=22-22-41056&amp;g-recaptcha-response=03ANYolqsG1TqD6w_BZUfJKTN9np2WNtWwoVX_cK4VrKj5p_UiHttMkaIqRC9JzPYQ6zK-rbB9sRbJfo2hZ7OSVQ6j7V0MPLejVV84qYe4h_KqNEBhzNcn-Re6Brbv09Mp6TNgy_CqmuMmnqVpHJ_dJoRKCCf-bgjSn2fGjRP-v6pK_WPVs9hgPPwxNncTwmNtO22TK8vZa4Y3aFXlViCiaaVOcY6rFBEHKbPkdv_dH7QdpLym_Ogkw26MR2VzZmBNMWuo8n1UiETpmwnw1U7LK78Rnz_xeK4BG2ud0N2BhaSgJ5oF_8xCdsU8h-RDIf7UKsoPhh8GiRKuLKA9vUk36MbNqhNfIF7XTnI_cHgc0r3cS3EplHZ2ususOclV05DtWPUwj8p-H4eqKIhPalWRixbTwI29pJxCgEXRqpb_UmSmiAKyS0M1OXMivyoh1pXHCpAj9z3fYkmY6uVeHhEip321v6yVJ4ejNA27bF4T3u8DhwytFORgH3yYKrgvzvPSMY6h5bZQOM0AR815S0ShOimwk6ZwGzzT4A</t>
  </si>
  <si>
    <t>Prestar servicios profesionales para apoyar el fortalecimiento, acompañamiento y articulación con los grupos empresariales, comerciales y diferentes grupos de participación que hacen parte de la localidad de Puente Aranda.</t>
  </si>
  <si>
    <t>APOYAR LA GESTION DOCUMENTAL DE LA ALCALDIA LOCAL EN LA IMPLEMENTACION DE LOS PROCESOS DE CLASIFCACION, ORDENACION, SELECCIÓN NATURAL, FOLIACION, IDENTIFICACION, LEVANTAMIENTO DE INVENTARIOS, ALMACENAMIENTO Y APLICACIÓN DE PROTOCOLOS DE ELIMINACION Y TRANSFERENCIAS DOCUMENTALES</t>
  </si>
  <si>
    <t>PRESTAR SUS SERVICIOS PROFESIONALES EN MARKETING, PUBLICIDAD PARA CREAR CONTENIDOS, APLICACIONES Y SOFTWARE ESPECIALIZADO PARA LOS EMPRESARIOS DE LA LOCALIDAD</t>
  </si>
  <si>
    <t>PRESTAR LOS SERVICIOS PROFESIONALES PARA EL DIAGNÓSTICO DE ESPACIO PÚBLICO ACCESIBLE DEL FONDO DE DESARROLLO LOCAL DE PUENTE ARANDA</t>
  </si>
  <si>
    <t>CONTRATAR EL SUMINISTRO DE ELEMENTOS DE PAPELERIA Y UTILES DE OFICINA A PRECIOS UNITARIOS, PARA LA ALCALDIA LOCAL DE PUENTE ARANDA, CONFORME LAS CONDICIONES DE LOS ESTUDIOS PREVIOS Y ANEXO TECNICO.</t>
  </si>
  <si>
    <t>Prestación de servicios logísticos en el marco de la celebración del día de la acción comunal de la Localidad de Puente Aranda, a través de una salida pedagógica - recreativa para ciento sesenta (160) miembros de Juntas de Acción Comunal de la Localidad de Puente Aranda a un municipio cercano a Bogotá</t>
  </si>
  <si>
    <t>Apoyar técnicamente las distintas etapas de los procesos de competencia de las inspecciones de policía de la localidad, según reparto.</t>
  </si>
  <si>
    <t>PRESTAR LOS SERVICIOS PROFESIONALES EL ÁREA DE GESTIÓN DEL DESARROLLO LOCAL EN TEMAS ADMINISTRATIVOS, APOYANDO EL SEGUIMIENTO DE LOS PROYECTOS DE FUNCIONAMIENTO Y ADELANTANDO LO RELACIONADO CON LA SOLICITUD DE COTIZACIONES, UNIFICACIÓN DE CANASTA DE PRECIOS Y ANÁLISIS DE PRECIOS DE MERCADO, DE TODOS LOS PROYECTOS QUE SE FORMULEN EN LA ALCALDÍA </t>
  </si>
  <si>
    <t>Prestar los servicios para apoyar el diagnóstico de espacio público accesible del fondo de desarrollo local de Puente Aranda.</t>
  </si>
  <si>
    <t>Prestar los servicios para apoyar el diagnóstico de espacio público accesible del fondo de desarrollo local de Puente Aranda</t>
  </si>
  <si>
    <t>La compraventa de sillas ergonómicas de dotación logística para la Estación de Policía de Puente Aranda de acuerdo con los estudios previos y el anexo técnico.</t>
  </si>
  <si>
    <t>Prestar Sus Servicios Profesionales Para Apoyar Jurídicamente A La Alcaldía Local De Puente Aranda Conforme A Sus Competencias.</t>
  </si>
  <si>
    <t>OC99706</t>
  </si>
  <si>
    <t>OC 99858</t>
  </si>
  <si>
    <t>Prestar los servicios de apoyo a la gestión al Fondo de Desarrollo Local de Puente Aranda, para acompañar los procesos que se adelanten para protección y uso adecuado del espacio público en la localidad</t>
  </si>
  <si>
    <t xml:space="preserve">4 MESES   </t>
  </si>
  <si>
    <t>https://www.colombiacompra.gov.co/tienda-virtual-del-estado-colombiano/ordenes-compra/84782</t>
  </si>
  <si>
    <t>14 14. Contratos con Valor Cero (Indeterminado)</t>
  </si>
  <si>
    <t>8 8. Compraventa</t>
  </si>
  <si>
    <t>11 10. Típicos</t>
  </si>
  <si>
    <t>1 1. Convenio</t>
  </si>
  <si>
    <t>https://www.colombiacompra.gov.co/tienda-virtual-del-estado-colombiano/ordenes-compra/89468</t>
  </si>
  <si>
    <t>https://www.colombiacompra.gov.co/tienda-virtual-del-estado-colombiano/ordenes-compra/94937</t>
  </si>
  <si>
    <t>https://www.colombiacompra.gov.co/tienda-virtual-del-estado-colombiano/ordenes-compra/94938</t>
  </si>
  <si>
    <t>ADQUISICIÓN DE CAMIONETA PICK UP PARA USO POLICIAL</t>
  </si>
  <si>
    <t>“ADQUISICIÓN DE MOTOS PARA USO POLICIAL”</t>
  </si>
  <si>
    <t>FABRICA NACIONAL DE AUTOPARTES S.A. FANALCA S.A.</t>
  </si>
  <si>
    <t>Prestación de servicios de correo certificado urbano, regional y nacional para la remisión de respuesta a solicitudes, comunicaciones, citaciones, requerimientos y la correspondencia en general que requiera la Alcaldía Local de Puente Aranda, en sus diferentes dependencias.</t>
  </si>
  <si>
    <t>OC99689</t>
  </si>
  <si>
    <t>ALPA-IPMC-026-2022</t>
  </si>
  <si>
    <t>OC 100161</t>
  </si>
  <si>
    <t>OC 100175</t>
  </si>
  <si>
    <t>OC 100176</t>
  </si>
  <si>
    <t>OC 100266</t>
  </si>
  <si>
    <t>OC 100177</t>
  </si>
  <si>
    <t>OC 100178</t>
  </si>
  <si>
    <t>ALPA-CD-CIA-223-2022</t>
  </si>
  <si>
    <t>ALPA-CD-CIA-225-2022</t>
  </si>
  <si>
    <t>ALPA-CD-224-2022</t>
  </si>
  <si>
    <t>ALPA-SASI-022-2022</t>
  </si>
  <si>
    <t>ALPA-CMA-021-2022</t>
  </si>
  <si>
    <t>ALPA-CD-226-2022</t>
  </si>
  <si>
    <t>ALPA-SAMC-025-20222</t>
  </si>
  <si>
    <t>Limpieza Institucional LASU S.A.S</t>
  </si>
  <si>
    <t xml:space="preserve">Logística y Gestión de Negocios SAS </t>
  </si>
  <si>
    <t xml:space="preserve">TECNOPHONE COLOMBIA SAS </t>
  </si>
  <si>
    <t xml:space="preserve">Sumimas S.A.S </t>
  </si>
  <si>
    <t xml:space="preserve">COMERCIALIZADORA SERLE.COM SAS </t>
  </si>
  <si>
    <t xml:space="preserve">ABOVE SAS </t>
  </si>
  <si>
    <t>GRUPO EMPRESARIAL MADEX S.A.S.</t>
  </si>
  <si>
    <t>ALIANZA PÚBLICA PARA EL DESARROLLO INTEGRAL - ALDESARROLLO</t>
  </si>
  <si>
    <t>YENNY KATERINE SILVA PICO</t>
  </si>
  <si>
    <t>JAM INGENIERIA Y MEDIO AMBIENTE S.A.S</t>
  </si>
  <si>
    <t>JESUS ALEJANDRO FIGUEROA CAICEDO</t>
  </si>
  <si>
    <t>PRODEPORT</t>
  </si>
  <si>
    <t>La adquisición de elementos de apoyo para la ejecución del proyecto 2005 "Puente Aranda cambia sus hábitos de consumo</t>
  </si>
  <si>
    <t>Aunar esfuerzos y acciones técnicas, metodológicas, administrativas, operativas, logísticas y financieras entre el Fondo de Desarrollo Local de Puente Aranda y ALDESARROLLO, para el diseño y desarrollo de las estrategias para la ejecución de los proyectos 1632 "Educación inicial: bases sólidas para la vida para los niños y niñas de Puente Aranda", 1887 "Puente Aranda referente en cultura, deporte y recreación, 1890 "Arte, cultura y patrimonio, un nuevo pacto social para Puente Aranda", 2001 "</t>
  </si>
  <si>
    <t>PRESTAR SUS SERVICIOS PROFESIONALES PARA APOYAR LAS ACTIVIDADES Y PROGRAMAS QUE PROMUEVAN EL EJERCICIO DEL DERECHO A LA PARTICIPACIÓN, ASÍ COMO LOS PROCESOS COMUNITARIOS EN LA LOCALIDAD.</t>
  </si>
  <si>
    <t>Adquirir a título de compraventa con precios unitarios fijos, materiales didácticos y pedagógicos de uso exclusivo, para estudiantes con discapacidad, pertenecientes a las quince (15) Instituciones Educativas Oficiales ubicadas en la localidad de Puente Aranda, conforme a las especificaciones y cantidades establecidas en las fichas técnicas y en el estudio previo</t>
  </si>
  <si>
    <t>"REALIZAR LOS ESTUDIOS Y DISEÑOS PARA LA INTERVENCIÓN DE LA MALLA LOCAL Y ESPACIO PÚBLICO ASOCIADO EN LA LOCALIDAD DE PUENTE ARANDA EN BOGOTÁ, D.C</t>
  </si>
  <si>
    <t>Prestar sus servicios profesionales para apoyar jurídicamente la ejecución de las acciones de IVC requeridas en la Alcaldía Local conforme a sus competencias.</t>
  </si>
  <si>
    <t>Prestación de los servicios logísticos para desarrollar las actividades enmarcadas en los eventos culturales de Novenas de Navidad, Puente Aranda Gospel, Festival artístico y cultural de juventud Festival de talentos de adulto mayor y Festival la 16 es calle, de conformidad con los estudios previos, el anexo técnico, y demás documentos anexos</t>
  </si>
  <si>
    <t>ADQUISICIÓN Y ENTREGA DE MATERIALES PEDAGÓGICOS CON DESTINO A 4 INSTITUCIONES DE EDUCACIÓN DE LA LOCALIDAD DE PUENTE ARANDA PARA DOTAR AULAS LÚDICAS DE PRIMERA INFANCIA.</t>
  </si>
  <si>
    <t>https://www.colombiacompra.gov.co/tienda-virtual-del-estado-colombiano/ordenes-compra/100161</t>
  </si>
  <si>
    <t>OFIX SUMINISTROS Y LOGISTICA S.A.S</t>
  </si>
  <si>
    <t>https://www.colombiacompra.gov.co/tienda-virtual-del-estado-colombiano/ordenes-compra/100266</t>
  </si>
  <si>
    <t>https://www.colombiacompra.gov.co/tienda-virtual-del-estado-colombiano/ordenes-compra/100177</t>
  </si>
  <si>
    <t>https://www.colombiacompra.gov.co/tienda-virtual-del-estado-colombiano/ordenes-compra/100175</t>
  </si>
  <si>
    <t>https://www.colombiacompra.gov.co/tienda-virtual-del-estado-colombiano/ordenes-compra/100176</t>
  </si>
  <si>
    <t>ALPA-CIA-36-2022</t>
  </si>
  <si>
    <t>ALPA-IPMC-031-2022</t>
  </si>
  <si>
    <t>ALPA-CD-227-2022</t>
  </si>
  <si>
    <t>ALPA-SAMC-028-2022</t>
  </si>
  <si>
    <t>ALPA-CD-228-2022</t>
  </si>
  <si>
    <t>ALPA-IPMC-033-2022</t>
  </si>
  <si>
    <t>IT SOLUCIONES Y SERVICIOS LTDA</t>
  </si>
  <si>
    <t>DANIEL PEÑA ROJAS</t>
  </si>
  <si>
    <t>ASOCIACIÓN DE HOGARES SI A LA VIDA</t>
  </si>
  <si>
    <t>CLAUDIA MARGARITA NIÑO SÁNCHEZ</t>
  </si>
  <si>
    <t>Prestar el servicio de mantenimiento preventivo y correctivo, incluido el suministro de repuestos, de los Equipo Tecnológicos de propiedad del Fondo de Desarrollo Local de Puente Aranda, Puntos Vive Digital y Junta administradora Local, de acuerdo con los estudios previos, anexo técnico y propuesta presentada."</t>
  </si>
  <si>
    <t>Prestar sus servicios profesionales para apoyar la gestión de la casa del consumidor en la alcaldía local.</t>
  </si>
  <si>
    <t>Prestación de servicios para la ejecución de procesos de capacitación y desarrollo de acciones de sensibilización para el fortalecimiento de justicia comunitaria y prevención de la violencia contra la mujer y población LGTBIQ+ "POR UNA PUENTE ARANDA CON JUSTICIA Y PAZ"</t>
  </si>
  <si>
    <t>PRESTACIÓN DE SERVICIOS TÉCNICOS PARA APOYAR LAS ETAPAS PRECONTRACTUAL, CONTRACTUAL Y pOSTCONTRACTUAL DE LOS PROCESOS DE ADQUISICION DE BIENES Y SERVICIOS QUE REALICE EL FONDO DE DESARROLLO LOCAL DE PUENTE ARANDA.</t>
  </si>
  <si>
    <t>Realizar el mantenimiento preventivo y correctivo de la Planta telefónica, teléfonos y Red de Datos de propiedad del FDL de Puente Aranda con bolsa de repuesto</t>
  </si>
  <si>
    <t>https://www.colombiacompra.gov.co/tienda-virtual-del-estado-colombiano/ordenes-compra/100178</t>
  </si>
  <si>
    <t>El contratista se obliga con el FONDO DE DESARROLLO LOCAL DE PUENTE ARANDA a prestar el servucio integral de aseo y cafeteria para la sede integral de  la entidad, los espacios ocupados  por la junta administradora local y los puntos de vive digital de la localidad con base al acuardo marco de precios CCE-972-AMP-2019</t>
  </si>
  <si>
    <t>https://www.colombiacompra.gov.co/tienda-virtual-del-estado-colombiano/ordenes-compra/99689</t>
  </si>
  <si>
    <t xml:space="preserve">ANULADO </t>
  </si>
  <si>
    <t xml:space="preserve">AUTOMAYOR S.A. </t>
  </si>
  <si>
    <t>LIQUIDADO</t>
  </si>
  <si>
    <t>https://www.colombiacompra.gov.co/tienda-virtual-del-estado-colombiano/ordenes-compra/99706</t>
  </si>
  <si>
    <t>https://www.colombiacompra.gov.co/tienda-virtual-del-estado-colombiano/ordenes-compra/?number_order=99858&amp;state=&amp;entity=&amp;tool=&amp;date_to&amp;date_from</t>
  </si>
  <si>
    <t xml:space="preserve">6 meses </t>
  </si>
  <si>
    <t xml:space="preserve"> 3 meses </t>
  </si>
  <si>
    <t>https://community.secop.gov.co/Public/Tendering/OpportunityDetail/Index?noticeUID=CO1.NTC.3439335&amp;isFromPublicArea=True&amp;isModal=true&amp;asPopupView=true</t>
  </si>
  <si>
    <t>https://community.secop.gov.co/Public/Tendering/OpportunityDetail/Index?noticeUID=CO1.NTC.3443581&amp;isFromPublicArea=True&amp;isModal=true&amp;asPopupView=true</t>
  </si>
  <si>
    <t>https://community.secop.gov.co/Public/Tendering/OpportunityDetail/Index?noticeUID=CO1.NTC.3318780&amp;isFromPublicArea=True&amp;isModal=true&amp;asPopupView=true</t>
  </si>
  <si>
    <t>https://community.secop.gov.co/Public/Tendering/OpportunityDetail/Index?noticeUID=CO1.NTC.3481374&amp;isFromPublicArea=True&amp;isModal=true&amp;asPopupView=true</t>
  </si>
  <si>
    <t>https://community.secop.gov.co/Public/Tendering/OpportunityDetail/Index?noticeUID=CO1.NTC.3464261&amp;isFromPublicArea=True&amp;isModal=true&amp;asPopupView=true</t>
  </si>
  <si>
    <t>https://community.secop.gov.co/Public/Tendering/OpportunityDetail/Index?noticeUID=CO1.NTC.3464095&amp;isFromPublicArea=True&amp;isModal=true&amp;asPopupView=true</t>
  </si>
  <si>
    <t>https://community.secop.gov.co/Public/Tendering/OpportunityDetail/Index?noticeUID=CO1.NTC.3528377&amp;isFromPublicArea=True&amp;isModal=true&amp;asPopupView=true</t>
  </si>
  <si>
    <t>https://community.secop.gov.co/Public/Tendering/OpportunityDetail/Index?noticeUID=CO1.NTC.3473220&amp;isFromPublicArea=True&amp;isModal=true&amp;asPopupView=true</t>
  </si>
  <si>
    <t>https://community.secop.gov.co/Public/Tendering/OpportunityDetail/Index?noticeUID=CO1.NTC.3528378&amp;isFromPublicArea=True&amp;isModal=true&amp;asPopupView=true</t>
  </si>
  <si>
    <t>2022/10/21</t>
  </si>
  <si>
    <t>2022/10/25</t>
  </si>
  <si>
    <t>2022/11/01</t>
  </si>
  <si>
    <t>2022/11/16</t>
  </si>
  <si>
    <t>2022/10/31</t>
  </si>
  <si>
    <t>2022/11/15</t>
  </si>
  <si>
    <t>2022/11/18</t>
  </si>
  <si>
    <t>2022/11/21</t>
  </si>
  <si>
    <t>2022/11/23</t>
  </si>
  <si>
    <t>5 Contratación directa</t>
  </si>
  <si>
    <t>1 Licitación pública</t>
  </si>
  <si>
    <t>4 Mínima cuantía</t>
  </si>
  <si>
    <t>3 meses</t>
  </si>
  <si>
    <t>4 meses</t>
  </si>
  <si>
    <t xml:space="preserve">1 mes </t>
  </si>
  <si>
    <t xml:space="preserve">2 mes y 10 dias  </t>
  </si>
  <si>
    <t xml:space="preserve">1 mes y 20 dias </t>
  </si>
  <si>
    <t xml:space="preserve">2 meses </t>
  </si>
  <si>
    <t xml:space="preserve">4 meses </t>
  </si>
  <si>
    <t>3 Concurso de méritos</t>
  </si>
  <si>
    <t xml:space="preserve">285 dias </t>
  </si>
  <si>
    <t xml:space="preserve">Seleccion abreviada </t>
  </si>
  <si>
    <t xml:space="preserve">8 MESES  </t>
  </si>
  <si>
    <t xml:space="preserve">12 MESES </t>
  </si>
  <si>
    <t xml:space="preserve">6 MESES </t>
  </si>
  <si>
    <t xml:space="preserve">4 MESES </t>
  </si>
  <si>
    <t xml:space="preserve">10 MESES </t>
  </si>
  <si>
    <t>3 MESES</t>
  </si>
  <si>
    <t xml:space="preserve">3 MESES 15 DIAS </t>
  </si>
  <si>
    <t>https://community.secop.gov.co/Public/Tendering/OpportunityDetail/Index?noticeUID=CO1.NTC.3439334&amp;isFromPublicArea=True&amp;isModal=true&amp;asPopupView=true</t>
  </si>
  <si>
    <t>https://community.secop.gov.co/Public/Tendering/OpportunityDetail/Index?noticeUID=CO1.NTC.3435770&amp;isFromPublicArea=True&amp;isModal=true&amp;asPopupView=true</t>
  </si>
  <si>
    <t xml:space="preserve">3 meses </t>
  </si>
  <si>
    <t>2 meses 20 diads</t>
  </si>
  <si>
    <t xml:space="preserve">2 meses 25 dias </t>
  </si>
  <si>
    <t xml:space="preserve">2 meses 16 dias </t>
  </si>
  <si>
    <t xml:space="preserve">2 mes 20 dias </t>
  </si>
  <si>
    <t>https://community.secop.gov.co/Public/Tendering/ContractNoticePhases/View?PPI=CO1.PPI.21445421&amp;isFromPublicArea=True&amp;isModal=False</t>
  </si>
  <si>
    <t xml:space="preserve">1 MES </t>
  </si>
  <si>
    <t xml:space="preserve"> </t>
  </si>
  <si>
    <t>https://community.secop.gov.co/Public/Tendering/ContractNoticePhases/View?PPI=CO1.PPI.21645123&amp;isFromPublicArea=True&amp;isModal=False</t>
  </si>
  <si>
    <t xml:space="preserve">8 MESES </t>
  </si>
  <si>
    <t xml:space="preserve">1 MES 14 DIAS  </t>
  </si>
  <si>
    <t>https://community.secop.gov.co/Public/Tendering/ContractNoticePhases/View?PPI=CO1.PPI.21914687&amp;isFromPublicArea=True&amp;isModal=False</t>
  </si>
  <si>
    <t>https://community.secop.gov.co/Public/Tendering/OpportunityDetail/Index?noticeUID=CO1.NTC.3687647&amp;isFromPublicArea=True&amp;isModal=true&amp;asPopupView=true</t>
  </si>
  <si>
    <t>830012587</t>
  </si>
  <si>
    <t>830084684</t>
  </si>
  <si>
    <t xml:space="preserve">1 MES 10DIAS </t>
  </si>
  <si>
    <t>https://community.secop.gov.co/Public/Tendering/OpportunityDetail/Index?noticeUID=CO1.NTC.3616252&amp;isFromPublicArea=True&amp;isModal=true&amp;asPopupView=true</t>
  </si>
  <si>
    <t>https://community.secop.gov.co/Public/Tendering/OpportunityDetail/Index?noticeUID=CO1.NTC.3484173&amp;isFromPublicArea=True&amp;isModal=true&amp;asPopupView=true</t>
  </si>
  <si>
    <t>830083016</t>
  </si>
  <si>
    <t>https://community.secop.gov.co/Public/Tendering/OpportunityDetail/Index?noticeUID=CO1.NTC.3566838&amp;isFromPublicArea=True&amp;isModal=true&amp;asPopupView=true</t>
  </si>
  <si>
    <t>Aunar esfuerzos técnicos, administrativos y financieros entre la Alcaldía Local de Puente Aranda y el Instituto Distrital para la Protección de la Niñez y la Juventud - IDIPRON para adelantar actividades y acciones que promuevan los mecanismos de acceso a la justicia y resolución pacífica de conflictos vinculando a la ciudadanía con la participación de los jóvenes beneficiarios IDIPRON</t>
  </si>
  <si>
    <t>899999333</t>
  </si>
  <si>
    <t>https://community.secop.gov.co/Public/Tendering/OpportunityDetail/Index?noticeUID=CO1.NTC.3671994&amp;isFromPublicArea=True&amp;isModal=true&amp;asPopupView=true</t>
  </si>
  <si>
    <t>ALPA-SASI-027-2022</t>
  </si>
  <si>
    <t>ALPA-IPMC-034-2022</t>
  </si>
  <si>
    <t>ALPA-CMA-029-2022</t>
  </si>
  <si>
    <t>ALPA-CD-229-2022</t>
  </si>
  <si>
    <t>ALPA-CD-230-2022.</t>
  </si>
  <si>
    <t>ALPA-SAMC-032-2022</t>
  </si>
  <si>
    <t>ALPA-IPMC-035-2022</t>
  </si>
  <si>
    <t>ALPA-SAMC-030-2022</t>
  </si>
  <si>
    <t>ALPA-IPMC-039-2022</t>
  </si>
  <si>
    <t>COMERCIALIZADORA E&amp;T SAS</t>
  </si>
  <si>
    <t>PROFESIONALES EN LOGÍSTICA DEPORTES Y EVENTOS LTDA – PRODEPORT</t>
  </si>
  <si>
    <t xml:space="preserve">SAVIMAC S.A.S.  </t>
  </si>
  <si>
    <t>GITANOS</t>
  </si>
  <si>
    <t xml:space="preserve">GRUPO AZER S A S - EN REORGANIZACION </t>
  </si>
  <si>
    <t>CEDRO ANDINO SAS</t>
  </si>
  <si>
    <t>OTILIO NICOLÁS MORENO BLANCO LTDA</t>
  </si>
  <si>
    <t xml:space="preserve">7 MESES </t>
  </si>
  <si>
    <t>https://community.secop.gov.co/Public/Tendering/OpportunityDetail/Index?noticeUID=CO1.NTC.3594024&amp;isFromPublicArea=True&amp;isModal=true&amp;asPopupView=true</t>
  </si>
  <si>
    <t>https://community.secop.gov.co/Public/Tendering/OpportunityDetail/Index?noticeUID=CO1.NTC.3648234&amp;isFromPublicArea=True&amp;isModal=true&amp;asPopupView=true</t>
  </si>
  <si>
    <t>900175374</t>
  </si>
  <si>
    <t>https://community.secop.gov.co/Public/Tendering/OpportunityDetail/Index?noticeUID=CO1.NTC.3592610&amp;isFromPublicArea=True&amp;isModal=true&amp;asPopupView=true</t>
  </si>
  <si>
    <t>https://community.secop.gov.co/Public/Tendering/OpportunityDetail/Index?noticeUID=CO1.NTC.3652377&amp;isFromPublicArea=True&amp;isModal=true&amp;asPopupView=true</t>
  </si>
  <si>
    <t>https://community.secop.gov.co/Public/Tendering/OpportunityDetail/Index?noticeUID=CO1.NTC.3614058&amp;isFromPublicArea=True&amp;isModal=true&amp;asPopupView=true</t>
  </si>
  <si>
    <t>Adquirir a titulo de compra los elementos requeridos para el desarrollo y complemento de las acciones enmarcada en el proyecto de inversión 1903 Acuerdos para el espacio publico en el marco del contrato social para Puente Aranda, conforme a los estudios previos, el anexo técnico, y propuesta económica presentada</t>
  </si>
  <si>
    <t> 901142692</t>
  </si>
  <si>
    <t>Suministro de elementos y servicios logísticos que fortalezcan la labor y proyectos de las instancias e iniciativas de participación de la localidad de Puente Aranda</t>
  </si>
  <si>
    <t>https://community.secop.gov.co/Public/Tendering/OpportunityDetail/Index?noticeUID=CO1.NTC.3628578&amp;isFromPublicArea=True&amp;isModal=true&amp;asPopupView=true</t>
  </si>
  <si>
    <t>Realizar el seguimiento a la estabilidad y calidad de las obras de infraestructura ejecutadas con recursos del Fondo de Desarrollo Local de Puente Aranda que cuentan con pólizas de estabilidad vigentes, en cumplimiento del numeral 4°, artículo 4° de la ley 80 de 1993.</t>
  </si>
  <si>
    <t> 900984598</t>
  </si>
  <si>
    <t xml:space="preserve">5 MESES </t>
  </si>
  <si>
    <t>https://community.secop.gov.co/Public/Tendering/OpportunityDetail/Index?noticeUID=CO1.NTC.3594565&amp;isFromPublicArea=True&amp;isModal=true&amp;asPopupView=true</t>
  </si>
  <si>
    <t>"Desarrollar las actividades enmarcadas en la ejecución de los proyectos 1893 en el componente de Fortalecimiento de Mipymes y/o Emprendimientos culturales y creativos, y el proyecto 1890 en el componente de Eventos culturales para la comunidad Gitana de la Localidad de Puente Aranda, de conformidad con los estudios previos, el anexo técnico, y demás documentos anexos."</t>
  </si>
  <si>
    <t> 830075326</t>
  </si>
  <si>
    <t>https://community.secop.gov.co/Public/Tendering/OpportunityDetail/Index?noticeUID=CO1.NTC.3686701&amp;isFromPublicArea=True&amp;isModal=true&amp;asPopupView=true</t>
  </si>
  <si>
    <t>"Desarrollar las actividades enmarcadas en la ejecución de los proyectos 1893 en el componente de Transformación Productiva de Mipymes y/o Emprendimientos y el proyecto 1890 en el componente de Eventos culturales para la comunidad Indígena de la Localidad de Puente Aranda, de conformidad con los estudios previos, el anexo técnico, y demás documentos anexos."</t>
  </si>
  <si>
    <t>CABILDO MAYOR INGA KICHWA DE BOGOTA</t>
  </si>
  <si>
    <t>Prestar los servicios para la implementación de agricultura urbana en el parque Ciudad Montes de la localidad de Puente Aranda.</t>
  </si>
  <si>
    <t>https://community.secop.gov.co/Public/Tendering/OpportunityDetail/Index?noticeUID=CO1.NTC.3635674&amp;isFromPublicArea=True&amp;isModal=true&amp;asPopupView=true</t>
  </si>
  <si>
    <t>Prestar el servicio de mantenimiento preventivo y correctivo de la Planta Eléctrica, UPS, suministro de repuestos y la sincronización con la red eléctrica y dispositivos que la conforman de propiedad de la Alcaldía local de Puente Aranda y Sedes anexas, incluyendo bolsa de repuestos; de acuerdo con los estudios previos y demás documentos anexos</t>
  </si>
  <si>
    <t>https://community.secop.gov.co/Public/Tendering/OpportunityDetail/Index?noticeUID=CO1.NTC.3649226&amp;isFromPublicArea=True&amp;isModal=true&amp;asPopupView=true</t>
  </si>
  <si>
    <t>Prestar el servicio de mantenimiento preventivo y correctivo, incluido el suministro de repuestos, de los aires acondicionados de propiedad del Fondo de Desarrollo Local de Puente Aranda, Puntos Vive Digital y Junta administradora Local, de acuerdo con los estudios previos, anexo técnico y propuesta presentada</t>
  </si>
  <si>
    <t>COMSISTELCO S.A.S.</t>
  </si>
  <si>
    <t>830007379</t>
  </si>
  <si>
    <t>https://community.secop.gov.co/Public/Tendering/OpportunityDetail/Index?noticeUID=CO1.NTC.3649259&amp;isFromPublicArea=True&amp;isModal=true&amp;asPopupView=true</t>
  </si>
  <si>
    <t>Prestación de servicios para el mantenimiento y sostenibilidad del arbolado joven de la localidad de Puente Aranda, de conformidad con el anexo técnico y demás documentos previos, los cuales hacen parte integral del contrato.</t>
  </si>
  <si>
    <t>https://community.secop.gov.co/Public/Tendering/OpportunityDetail/Index?noticeUID=CO1.NTC.3628613&amp;isFromPublicArea=True&amp;isModal=true&amp;asPopupView=true</t>
  </si>
  <si>
    <t>ADQUISICIÓN DE ELEMENTOS DE APOYO PARA LA EJECUCIÓN DEL PROYECTO 1630 "INVERSIONES AMBIENTALES SOSTENIBLES".</t>
  </si>
  <si>
    <t>830085821</t>
  </si>
  <si>
    <t>12/01/2'23</t>
  </si>
  <si>
    <t>CANAL CAPITAL</t>
  </si>
  <si>
    <t xml:space="preserve">JOHN WILLIAM REY RODRIGUEZ  </t>
  </si>
  <si>
    <t xml:space="preserve"> ROLANDO ESTEBAN
CRUZ ACOSTA</t>
  </si>
  <si>
    <t>CEDIDO Y TERMINADO</t>
  </si>
  <si>
    <t>https://www.colombiacompra.gov.co/tienda-virtual-del-estado-colombiano/ordenes-compra/87534</t>
  </si>
  <si>
    <t>https://www.contratos.gov.co/consultas/detalleProceso.do?numConstancia=22-22-50777&amp;g-recaptcha-response=03AD1IbLAqON12tpJoH1yWjlUNmK1CnAaimtJbV-fA-f5QrhDQD3KesFn_BuJy2VdnBkSArxmFt7YJBT0_a7vfCPSuh92vZoKEM16LrDXR2j_s7-xGbm8si7g--gS_JKk6r5nijYJDpvZCJfRuknBZddc1KvF69CfMezWGtsB-J-AuqipFkj6i-hi7UB1YiagL8tZNkanuVuSTmYC5B4hB44W0Tz81LcLpMNWqcGO-EuddLUTQoZWRKnEdVn2D1tGRW6YZxj965HbbR_UHpYWglMMfqI9yOmsbJJ2mjuBHkftN6jYC6hlinsExxmSXhX2-fomrWynNPmhKuFhhowlwNS_AaHhEpreWp6ppLHuj_x-pjUrviBobVaJjpUrPY31jFjw8np1_BJo0iIifrVHhdYJCu25L3LCZ3dfLEhtcK4Fcw-Ka4byiOis483JIOctsqNZsE72J1nTipTy12NLQ0bxjKxlBkEgjZi0xg_ushyJ9XUW9ymaOKtj5y_RciIXGHhuEkTlMM04m3Tv0AQXKbcj3o8utHQtovQ</t>
  </si>
  <si>
    <t xml:space="preserve">5 meses </t>
  </si>
  <si>
    <t>Prestar los servicios de planeación, ejecución y divulgación de las actividades a desarrollarse en el marco de la acción de ciudad NAVIDAD 2022 relacionadas con la generación de los entornos lumínicos y difusión de los actos principales que harán parte de la estrategia comunicacional a cargo de la Oficina Consejería de Comunicaciones de la Secretaría General de la Alcaldía Mayor de Bogotá.</t>
  </si>
  <si>
    <t>https://community.secop.gov.co/Public/Tendering/ContractNoticePhases/View?PPI=CO1.PPI.22249212&amp;isFromPublicArea=True&amp;isModal=False</t>
  </si>
  <si>
    <t>4 MESES</t>
  </si>
  <si>
    <t>ALPA-IPMC-037-2022</t>
  </si>
  <si>
    <t>EFICIENCIA EN CONSTRUCCION E INSUMOS CAG S.A.S</t>
  </si>
  <si>
    <t>JOSE NICANOR NUMPAQUE BALLESTEROS</t>
  </si>
  <si>
    <t>COLOMBIANA DE TELEFONOS Y SISTEMAS LTDA.</t>
  </si>
  <si>
    <t>INSTITUTO DISTRITAL PARA LA PROTECCIÓN DE LA NIÑEZ Y LA JUVENTUD - IDIPRON</t>
  </si>
  <si>
    <t xml:space="preserve">NA  </t>
  </si>
  <si>
    <t>No. Días Prorrogados</t>
  </si>
  <si>
    <t xml:space="preserve"> TERMINADO</t>
  </si>
  <si>
    <t>EN EJECUCION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</si>
</sst>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 #,##0_-;\-&quot;$&quot;\ * #,##0_-;_-&quot;$&quot;\ * &quot;-&quot;_-;_-@_-"/>
    <numFmt numFmtId="41" formatCode="_-* #,##0_-;\-* #,##0_-;_-* &quot;-&quot;_-;_-@_-"/>
    <numFmt numFmtId="43" formatCode="_-* #,##0.00_-;\-* #,##0.00_-;_-* &quot;-&quot;??_-;_-@_-"/>
    <numFmt numFmtId="165" formatCode="_-* #,##0_-;\-* #,##0_-;_-* &quot;-&quot;??_-;_-@_-"/>
    <numFmt numFmtId="166" formatCode="&quot;$&quot;#,##0"/>
  </numFmts>
  <fonts count="17" x14ac:knownFonts="1">
    <font>
      <sz val="11"/>
      <color theme="1"/>
      <name val="Calibri"/>
      <family val="2"/>
      <scheme val="minor"/>
    </font>
    <font>
      <sz val="11"/>
      <color theme="1"/>
      <name val="Calibri"/>
      <family val="2"/>
      <scheme val="minor"/>
    </font>
    <font>
      <b/>
      <sz val="10"/>
      <name val="Calibri"/>
      <family val="2"/>
    </font>
    <font>
      <sz val="9"/>
      <color rgb="FF000000"/>
      <name val="Arial"/>
      <family val="2"/>
    </font>
    <font>
      <sz val="8"/>
      <color theme="1"/>
      <name val="Calibri"/>
      <family val="2"/>
      <scheme val="minor"/>
    </font>
    <font>
      <sz val="8"/>
      <color rgb="FF000000"/>
      <name val="Calibri"/>
      <family val="2"/>
    </font>
    <font>
      <sz val="8"/>
      <name val="Calibri"/>
      <family val="2"/>
      <scheme val="minor"/>
    </font>
    <font>
      <b/>
      <sz val="8"/>
      <name val="Calibri"/>
      <family val="2"/>
    </font>
    <font>
      <b/>
      <sz val="8"/>
      <color rgb="FF000000"/>
      <name val="Calibri"/>
      <family val="2"/>
    </font>
    <font>
      <b/>
      <sz val="8"/>
      <color theme="1"/>
      <name val="Calibri"/>
      <family val="2"/>
      <scheme val="minor"/>
    </font>
    <font>
      <u/>
      <sz val="12"/>
      <color theme="10"/>
      <name val="Calibri"/>
      <family val="2"/>
      <scheme val="minor"/>
    </font>
    <font>
      <b/>
      <sz val="8"/>
      <color indexed="9"/>
      <name val="Calibri"/>
      <family val="2"/>
    </font>
    <font>
      <sz val="10"/>
      <color theme="1"/>
      <name val="Calibri"/>
      <family val="2"/>
      <scheme val="minor"/>
    </font>
    <font>
      <b/>
      <sz val="10"/>
      <color theme="1"/>
      <name val="Calibri"/>
      <family val="2"/>
      <scheme val="minor"/>
    </font>
    <font>
      <b/>
      <sz val="10"/>
      <color indexed="9"/>
      <name val="Calibri"/>
      <family val="2"/>
    </font>
    <font>
      <sz val="8"/>
      <name val="Calibri"/>
      <family val="2"/>
    </font>
    <font>
      <u/>
      <sz val="11"/>
      <color theme="10"/>
      <name val="Calibri"/>
      <family val="2"/>
      <scheme val="minor"/>
    </font>
  </fonts>
  <fills count="15">
    <fill>
      <patternFill patternType="none"/>
    </fill>
    <fill>
      <patternFill patternType="gray125"/>
    </fill>
    <fill>
      <patternFill patternType="solid">
        <fgColor theme="9" tint="-0.249977111117893"/>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FF00"/>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indexed="54"/>
      </patternFill>
    </fill>
    <fill>
      <patternFill patternType="solid">
        <fgColor theme="0"/>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theme="5" tint="0.399975585192419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41" fontId="1" fillId="0" borderId="0" applyFont="0" applyFill="0" applyBorder="0" applyAlignment="0" applyProtection="0"/>
    <xf numFmtId="0" fontId="1" fillId="0" borderId="0"/>
    <xf numFmtId="0" fontId="10" fillId="0" borderId="0" applyNumberFormat="0" applyFill="0" applyBorder="0" applyAlignment="0" applyProtection="0"/>
    <xf numFmtId="42" fontId="1" fillId="0" borderId="0" applyFont="0" applyFill="0" applyBorder="0" applyAlignment="0" applyProtection="0"/>
    <xf numFmtId="0" fontId="16" fillId="0" borderId="0" applyNumberFormat="0" applyFill="0" applyBorder="0" applyAlignment="0" applyProtection="0"/>
  </cellStyleXfs>
  <cellXfs count="128">
    <xf numFmtId="0" fontId="0" fillId="0" borderId="0" xfId="0"/>
    <xf numFmtId="0" fontId="4" fillId="0" borderId="0" xfId="0" applyFont="1" applyAlignment="1">
      <alignment horizontal="left" vertical="center"/>
    </xf>
    <xf numFmtId="0" fontId="12" fillId="0" borderId="0" xfId="0" applyFont="1" applyAlignment="1">
      <alignment horizontal="left" vertical="center"/>
    </xf>
    <xf numFmtId="0" fontId="2" fillId="3" borderId="3" xfId="0" applyFont="1" applyFill="1" applyBorder="1" applyAlignment="1">
      <alignment horizontal="left" vertical="center" wrapText="1"/>
    </xf>
    <xf numFmtId="0" fontId="4" fillId="12" borderId="1" xfId="0" applyFont="1" applyFill="1" applyBorder="1" applyAlignment="1">
      <alignment horizontal="left" vertical="center"/>
    </xf>
    <xf numFmtId="0" fontId="5" fillId="12" borderId="1" xfId="0" applyFont="1" applyFill="1" applyBorder="1" applyAlignment="1">
      <alignment horizontal="left" vertical="center"/>
    </xf>
    <xf numFmtId="0" fontId="14" fillId="9" borderId="1" xfId="0" applyFont="1" applyFill="1" applyBorder="1" applyAlignment="1">
      <alignment horizontal="left" vertical="center"/>
    </xf>
    <xf numFmtId="14" fontId="4" fillId="0" borderId="0" xfId="0" applyNumberFormat="1" applyFont="1" applyAlignment="1">
      <alignment horizontal="left" vertical="center"/>
    </xf>
    <xf numFmtId="42" fontId="4" fillId="0" borderId="0" xfId="5" applyFont="1" applyAlignment="1">
      <alignment horizontal="left" vertical="center"/>
    </xf>
    <xf numFmtId="0" fontId="7" fillId="2" borderId="3" xfId="0" applyFont="1" applyFill="1" applyBorder="1" applyAlignment="1">
      <alignment horizontal="left" vertical="center" wrapText="1"/>
    </xf>
    <xf numFmtId="14" fontId="7" fillId="2" borderId="3" xfId="0" applyNumberFormat="1" applyFont="1" applyFill="1" applyBorder="1" applyAlignment="1">
      <alignment horizontal="left" vertical="center" wrapText="1"/>
    </xf>
    <xf numFmtId="0" fontId="4" fillId="0" borderId="0" xfId="0" applyFont="1" applyAlignment="1">
      <alignment horizontal="left" vertical="center" wrapText="1"/>
    </xf>
    <xf numFmtId="0" fontId="7" fillId="7" borderId="3" xfId="0" applyFont="1" applyFill="1" applyBorder="1" applyAlignment="1">
      <alignment horizontal="left" vertical="center" wrapText="1"/>
    </xf>
    <xf numFmtId="14" fontId="7" fillId="5" borderId="3" xfId="0" applyNumberFormat="1" applyFont="1" applyFill="1" applyBorder="1" applyAlignment="1">
      <alignment horizontal="left" vertical="center" wrapText="1"/>
    </xf>
    <xf numFmtId="42" fontId="7" fillId="2" borderId="3" xfId="5" applyFont="1" applyFill="1" applyBorder="1" applyAlignment="1">
      <alignment horizontal="left" vertical="center" wrapText="1"/>
    </xf>
    <xf numFmtId="165" fontId="12" fillId="0" borderId="0" xfId="1" applyNumberFormat="1" applyFont="1" applyAlignment="1">
      <alignment horizontal="left"/>
    </xf>
    <xf numFmtId="0" fontId="5" fillId="11" borderId="1" xfId="0" applyFont="1" applyFill="1" applyBorder="1" applyAlignment="1">
      <alignment horizontal="left" vertical="center"/>
    </xf>
    <xf numFmtId="0" fontId="4" fillId="12" borderId="1" xfId="0" applyFont="1" applyFill="1" applyBorder="1" applyAlignment="1">
      <alignment horizontal="left" vertical="center" wrapText="1"/>
    </xf>
    <xf numFmtId="42" fontId="4" fillId="12" borderId="1" xfId="5" applyFont="1" applyFill="1" applyBorder="1" applyAlignment="1">
      <alignment horizontal="left" vertical="center"/>
    </xf>
    <xf numFmtId="14" fontId="4" fillId="12" borderId="1" xfId="0" applyNumberFormat="1" applyFont="1" applyFill="1" applyBorder="1" applyAlignment="1">
      <alignment horizontal="left" vertical="center"/>
    </xf>
    <xf numFmtId="42" fontId="5" fillId="12" borderId="1" xfId="5" applyFont="1" applyFill="1" applyBorder="1" applyAlignment="1">
      <alignment horizontal="left" vertical="center"/>
    </xf>
    <xf numFmtId="14" fontId="5" fillId="12" borderId="1" xfId="0" applyNumberFormat="1" applyFont="1" applyFill="1" applyBorder="1" applyAlignment="1">
      <alignment horizontal="left" vertical="center"/>
    </xf>
    <xf numFmtId="0" fontId="5" fillId="4" borderId="1" xfId="0" applyFont="1" applyFill="1" applyBorder="1" applyAlignment="1">
      <alignment horizontal="left" vertical="center"/>
    </xf>
    <xf numFmtId="42" fontId="5" fillId="4" borderId="1" xfId="5" applyFont="1" applyFill="1" applyBorder="1" applyAlignment="1">
      <alignment horizontal="left" vertical="center"/>
    </xf>
    <xf numFmtId="14" fontId="5" fillId="4" borderId="1" xfId="0" applyNumberFormat="1" applyFont="1" applyFill="1" applyBorder="1" applyAlignment="1">
      <alignment horizontal="left" vertical="center"/>
    </xf>
    <xf numFmtId="0" fontId="4" fillId="11" borderId="1" xfId="0" applyFont="1" applyFill="1" applyBorder="1" applyAlignment="1">
      <alignment horizontal="left" vertical="center" wrapText="1"/>
    </xf>
    <xf numFmtId="0" fontId="4" fillId="11" borderId="1" xfId="0" applyFont="1" applyFill="1" applyBorder="1" applyAlignment="1">
      <alignment horizontal="left" vertical="center"/>
    </xf>
    <xf numFmtId="42" fontId="4" fillId="11" borderId="1" xfId="5" applyFont="1" applyFill="1" applyBorder="1" applyAlignment="1">
      <alignment horizontal="left" vertical="center"/>
    </xf>
    <xf numFmtId="14" fontId="4" fillId="11" borderId="1" xfId="0" applyNumberFormat="1" applyFont="1" applyFill="1" applyBorder="1" applyAlignment="1">
      <alignment horizontal="left" vertical="center"/>
    </xf>
    <xf numFmtId="42" fontId="5" fillId="11" borderId="1" xfId="5" applyFont="1" applyFill="1" applyBorder="1" applyAlignment="1">
      <alignment horizontal="left" vertical="center"/>
    </xf>
    <xf numFmtId="14" fontId="5" fillId="11" borderId="1" xfId="0" applyNumberFormat="1" applyFont="1" applyFill="1" applyBorder="1" applyAlignment="1">
      <alignment horizontal="left" vertical="center"/>
    </xf>
    <xf numFmtId="0" fontId="4" fillId="13" borderId="1" xfId="0" applyFont="1" applyFill="1" applyBorder="1" applyAlignment="1">
      <alignment horizontal="left" vertical="center"/>
    </xf>
    <xf numFmtId="42" fontId="4" fillId="13" borderId="1" xfId="5" applyFont="1" applyFill="1" applyBorder="1" applyAlignment="1">
      <alignment horizontal="left" vertical="center"/>
    </xf>
    <xf numFmtId="14" fontId="4" fillId="13" borderId="1" xfId="0" applyNumberFormat="1" applyFont="1" applyFill="1" applyBorder="1" applyAlignment="1">
      <alignment horizontal="left" vertical="center"/>
    </xf>
    <xf numFmtId="0" fontId="5" fillId="13" borderId="1" xfId="0" applyFont="1" applyFill="1" applyBorder="1" applyAlignment="1">
      <alignment horizontal="left" vertical="center"/>
    </xf>
    <xf numFmtId="42" fontId="5" fillId="13" borderId="1" xfId="5" applyFont="1" applyFill="1" applyBorder="1" applyAlignment="1">
      <alignment horizontal="left" vertical="center"/>
    </xf>
    <xf numFmtId="14" fontId="5" fillId="13" borderId="1" xfId="0" applyNumberFormat="1" applyFont="1" applyFill="1" applyBorder="1" applyAlignment="1">
      <alignment horizontal="left" vertical="center"/>
    </xf>
    <xf numFmtId="0" fontId="4" fillId="13" borderId="1" xfId="0" applyFont="1" applyFill="1" applyBorder="1" applyAlignment="1">
      <alignment horizontal="left" vertical="center" wrapText="1"/>
    </xf>
    <xf numFmtId="0" fontId="12" fillId="13" borderId="1" xfId="0" applyFont="1" applyFill="1" applyBorder="1" applyAlignment="1">
      <alignment horizontal="left" vertical="center"/>
    </xf>
    <xf numFmtId="0" fontId="5" fillId="14" borderId="1" xfId="0" applyFont="1" applyFill="1" applyBorder="1" applyAlignment="1">
      <alignment horizontal="left" vertical="center"/>
    </xf>
    <xf numFmtId="42" fontId="5" fillId="14" borderId="1" xfId="5" applyFont="1" applyFill="1" applyBorder="1" applyAlignment="1">
      <alignment horizontal="left" vertical="center"/>
    </xf>
    <xf numFmtId="14" fontId="5" fillId="14" borderId="1" xfId="0" applyNumberFormat="1" applyFont="1" applyFill="1" applyBorder="1" applyAlignment="1">
      <alignment horizontal="left" vertical="center"/>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xf>
    <xf numFmtId="0" fontId="9" fillId="0" borderId="0" xfId="0" applyFont="1" applyAlignment="1">
      <alignment horizontal="left" vertical="center"/>
    </xf>
    <xf numFmtId="165" fontId="12" fillId="0" borderId="0" xfId="1" applyNumberFormat="1" applyFont="1" applyAlignment="1">
      <alignment horizontal="left" vertical="center"/>
    </xf>
    <xf numFmtId="0" fontId="13" fillId="0" borderId="0" xfId="0" applyFont="1" applyAlignment="1">
      <alignment horizontal="left" vertical="center"/>
    </xf>
    <xf numFmtId="165" fontId="4" fillId="0" borderId="0" xfId="1" applyNumberFormat="1" applyFont="1" applyAlignment="1">
      <alignment horizontal="left" vertical="center"/>
    </xf>
    <xf numFmtId="0" fontId="6" fillId="0" borderId="0" xfId="0" applyFont="1" applyAlignment="1">
      <alignment horizontal="left" vertical="center"/>
    </xf>
    <xf numFmtId="0" fontId="4" fillId="10" borderId="0" xfId="0" applyFont="1" applyFill="1" applyAlignment="1">
      <alignment horizontal="left" vertical="center"/>
    </xf>
    <xf numFmtId="0" fontId="14" fillId="9" borderId="1" xfId="0" applyFont="1" applyFill="1" applyBorder="1" applyAlignment="1">
      <alignment horizontal="left" vertical="center" wrapText="1"/>
    </xf>
    <xf numFmtId="0" fontId="7" fillId="3" borderId="3" xfId="0" applyFont="1" applyFill="1" applyBorder="1" applyAlignment="1">
      <alignment horizontal="left" vertical="center" wrapText="1"/>
    </xf>
    <xf numFmtId="14" fontId="11" fillId="9" borderId="1" xfId="0" applyNumberFormat="1" applyFont="1" applyFill="1" applyBorder="1" applyAlignment="1">
      <alignment horizontal="left" vertical="center" wrapText="1"/>
    </xf>
    <xf numFmtId="42" fontId="11" fillId="9" borderId="1" xfId="5" applyFont="1" applyFill="1" applyBorder="1" applyAlignment="1">
      <alignment horizontal="left" vertical="center" wrapText="1"/>
    </xf>
    <xf numFmtId="14" fontId="7" fillId="8" borderId="3" xfId="0" applyNumberFormat="1" applyFont="1" applyFill="1" applyBorder="1" applyAlignment="1">
      <alignment horizontal="left" vertical="center" wrapText="1"/>
    </xf>
    <xf numFmtId="41" fontId="7" fillId="2" borderId="3" xfId="2" applyFont="1" applyFill="1" applyBorder="1" applyAlignment="1">
      <alignment horizontal="left" vertical="center" wrapText="1"/>
    </xf>
    <xf numFmtId="41" fontId="7" fillId="3" borderId="3" xfId="2" applyFont="1" applyFill="1" applyBorder="1" applyAlignment="1">
      <alignment horizontal="left" vertical="center" wrapText="1"/>
    </xf>
    <xf numFmtId="14" fontId="7" fillId="3" borderId="3" xfId="0" applyNumberFormat="1" applyFont="1" applyFill="1" applyBorder="1" applyAlignment="1">
      <alignment horizontal="left" vertical="center" wrapText="1"/>
    </xf>
    <xf numFmtId="1" fontId="7" fillId="3" borderId="3" xfId="0" applyNumberFormat="1" applyFont="1" applyFill="1" applyBorder="1" applyAlignment="1">
      <alignment horizontal="left" vertical="center" wrapText="1"/>
    </xf>
    <xf numFmtId="14" fontId="7" fillId="4" borderId="3" xfId="0" applyNumberFormat="1" applyFont="1" applyFill="1" applyBorder="1" applyAlignment="1">
      <alignment horizontal="left" vertical="center" wrapText="1"/>
    </xf>
    <xf numFmtId="0" fontId="7" fillId="4" borderId="3" xfId="0" applyFont="1" applyFill="1" applyBorder="1" applyAlignment="1">
      <alignment horizontal="left" vertical="center" wrapText="1"/>
    </xf>
    <xf numFmtId="42" fontId="7" fillId="5" borderId="3" xfId="5" applyFont="1" applyFill="1" applyBorder="1" applyAlignment="1">
      <alignment horizontal="left" vertical="center" wrapText="1"/>
    </xf>
    <xf numFmtId="0" fontId="7" fillId="5" borderId="3" xfId="0" applyFont="1" applyFill="1" applyBorder="1" applyAlignment="1">
      <alignment horizontal="left" vertical="center" wrapText="1"/>
    </xf>
    <xf numFmtId="0" fontId="8" fillId="10" borderId="0" xfId="0" applyFont="1" applyFill="1" applyAlignment="1">
      <alignment horizontal="left" vertical="center" wrapText="1"/>
    </xf>
    <xf numFmtId="0" fontId="8" fillId="0" borderId="0" xfId="0" applyFont="1" applyAlignment="1">
      <alignment horizontal="left" vertical="center" wrapText="1"/>
    </xf>
    <xf numFmtId="0" fontId="13" fillId="13" borderId="1" xfId="0" applyFont="1" applyFill="1" applyBorder="1" applyAlignment="1" applyProtection="1">
      <alignment horizontal="left" vertical="center"/>
      <protection locked="0"/>
    </xf>
    <xf numFmtId="0" fontId="12" fillId="13" borderId="2" xfId="0" applyFont="1" applyFill="1" applyBorder="1" applyAlignment="1">
      <alignment horizontal="left" vertical="center" wrapText="1"/>
    </xf>
    <xf numFmtId="166" fontId="4" fillId="13" borderId="1" xfId="0" applyNumberFormat="1" applyFont="1" applyFill="1" applyBorder="1" applyAlignment="1">
      <alignment horizontal="left" vertical="center"/>
    </xf>
    <xf numFmtId="42" fontId="4" fillId="13" borderId="1" xfId="5" applyFont="1" applyFill="1" applyBorder="1" applyAlignment="1">
      <alignment horizontal="left" vertical="center" wrapText="1"/>
    </xf>
    <xf numFmtId="14" fontId="4" fillId="13" borderId="1" xfId="0" applyNumberFormat="1" applyFont="1" applyFill="1" applyBorder="1" applyAlignment="1">
      <alignment horizontal="left" vertical="center" wrapText="1"/>
    </xf>
    <xf numFmtId="0" fontId="4" fillId="13" borderId="0" xfId="0" applyFont="1" applyFill="1" applyAlignment="1">
      <alignment horizontal="left"/>
    </xf>
    <xf numFmtId="0" fontId="4" fillId="13" borderId="0" xfId="0" applyFont="1" applyFill="1" applyAlignment="1">
      <alignment horizontal="left" vertical="center"/>
    </xf>
    <xf numFmtId="0" fontId="4" fillId="6" borderId="0" xfId="0" applyFont="1" applyFill="1" applyAlignment="1">
      <alignment horizontal="left"/>
    </xf>
    <xf numFmtId="0" fontId="4" fillId="6" borderId="0" xfId="0" applyFont="1" applyFill="1" applyAlignment="1">
      <alignment horizontal="left" vertical="center"/>
    </xf>
    <xf numFmtId="0" fontId="13" fillId="12" borderId="1" xfId="0" applyFont="1" applyFill="1" applyBorder="1" applyAlignment="1" applyProtection="1">
      <alignment horizontal="left" vertical="center"/>
      <protection locked="0"/>
    </xf>
    <xf numFmtId="0" fontId="12" fillId="12" borderId="2" xfId="0" applyFont="1" applyFill="1" applyBorder="1" applyAlignment="1">
      <alignment horizontal="left" vertical="center"/>
    </xf>
    <xf numFmtId="166" fontId="4" fillId="12" borderId="1" xfId="0" applyNumberFormat="1" applyFont="1" applyFill="1" applyBorder="1" applyAlignment="1">
      <alignment horizontal="left" vertical="center"/>
    </xf>
    <xf numFmtId="0" fontId="13" fillId="10" borderId="1" xfId="0" applyFont="1" applyFill="1" applyBorder="1" applyAlignment="1" applyProtection="1">
      <alignment horizontal="left" vertical="center"/>
      <protection locked="0"/>
    </xf>
    <xf numFmtId="42" fontId="4" fillId="12" borderId="1" xfId="5" applyFont="1" applyFill="1" applyBorder="1" applyAlignment="1">
      <alignment horizontal="left" vertical="center" wrapText="1"/>
    </xf>
    <xf numFmtId="14" fontId="4" fillId="12" borderId="1" xfId="0" applyNumberFormat="1" applyFont="1" applyFill="1" applyBorder="1" applyAlignment="1">
      <alignment horizontal="left" vertical="center" wrapText="1"/>
    </xf>
    <xf numFmtId="0" fontId="4" fillId="12" borderId="0" xfId="0" applyFont="1" applyFill="1" applyAlignment="1">
      <alignment horizontal="left"/>
    </xf>
    <xf numFmtId="0" fontId="4" fillId="12" borderId="0" xfId="0" applyFont="1" applyFill="1" applyAlignment="1">
      <alignment horizontal="left" vertical="center"/>
    </xf>
    <xf numFmtId="0" fontId="12" fillId="13" borderId="2" xfId="0" applyFont="1" applyFill="1" applyBorder="1" applyAlignment="1">
      <alignment horizontal="left" vertical="center"/>
    </xf>
    <xf numFmtId="0" fontId="13" fillId="11" borderId="1" xfId="0" applyFont="1" applyFill="1" applyBorder="1" applyAlignment="1" applyProtection="1">
      <alignment horizontal="left" vertical="center"/>
      <protection locked="0"/>
    </xf>
    <xf numFmtId="0" fontId="12" fillId="11" borderId="2" xfId="0" applyFont="1" applyFill="1" applyBorder="1" applyAlignment="1">
      <alignment horizontal="left" vertical="center" wrapText="1"/>
    </xf>
    <xf numFmtId="166" fontId="4" fillId="11" borderId="1" xfId="0" applyNumberFormat="1" applyFont="1" applyFill="1" applyBorder="1" applyAlignment="1">
      <alignment horizontal="left" vertical="center"/>
    </xf>
    <xf numFmtId="42" fontId="4" fillId="11" borderId="1" xfId="5" applyFont="1" applyFill="1" applyBorder="1" applyAlignment="1">
      <alignment horizontal="left" vertical="center" wrapText="1"/>
    </xf>
    <xf numFmtId="14" fontId="4" fillId="11" borderId="1" xfId="0" applyNumberFormat="1" applyFont="1" applyFill="1" applyBorder="1" applyAlignment="1">
      <alignment horizontal="left" vertical="center" wrapText="1"/>
    </xf>
    <xf numFmtId="0" fontId="4" fillId="11" borderId="0" xfId="0" applyFont="1" applyFill="1" applyAlignment="1">
      <alignment horizontal="left"/>
    </xf>
    <xf numFmtId="0" fontId="4" fillId="11" borderId="0" xfId="0" applyFont="1" applyFill="1" applyAlignment="1">
      <alignment horizontal="left" vertical="center"/>
    </xf>
    <xf numFmtId="14" fontId="4" fillId="12" borderId="1" xfId="0" applyNumberFormat="1" applyFont="1" applyFill="1" applyBorder="1" applyAlignment="1" applyProtection="1">
      <alignment horizontal="left" vertical="center"/>
      <protection locked="0"/>
    </xf>
    <xf numFmtId="0" fontId="4" fillId="12" borderId="4" xfId="0" applyFont="1" applyFill="1" applyBorder="1" applyAlignment="1">
      <alignment horizontal="left" vertical="center"/>
    </xf>
    <xf numFmtId="0" fontId="15" fillId="6" borderId="1" xfId="0" applyFont="1" applyFill="1" applyBorder="1" applyAlignment="1">
      <alignment horizontal="left" vertical="center"/>
    </xf>
    <xf numFmtId="0" fontId="6" fillId="6" borderId="0" xfId="0" applyFont="1" applyFill="1" applyAlignment="1">
      <alignment horizontal="left" vertical="center"/>
    </xf>
    <xf numFmtId="0" fontId="4" fillId="13" borderId="1" xfId="0" applyFont="1" applyFill="1" applyBorder="1" applyAlignment="1">
      <alignment horizontal="left"/>
    </xf>
    <xf numFmtId="165" fontId="12" fillId="13" borderId="1" xfId="1" applyNumberFormat="1" applyFont="1" applyFill="1" applyBorder="1" applyAlignment="1">
      <alignment horizontal="left" vertical="center"/>
    </xf>
    <xf numFmtId="0" fontId="6" fillId="13" borderId="1" xfId="0" applyFont="1" applyFill="1" applyBorder="1" applyAlignment="1">
      <alignment horizontal="left" vertical="center" wrapText="1"/>
    </xf>
    <xf numFmtId="0" fontId="4" fillId="13" borderId="4" xfId="0" applyFont="1" applyFill="1" applyBorder="1" applyAlignment="1">
      <alignment horizontal="left" vertical="center"/>
    </xf>
    <xf numFmtId="0" fontId="5" fillId="0" borderId="1" xfId="0" applyFont="1" applyFill="1" applyBorder="1" applyAlignment="1">
      <alignment horizontal="left" vertical="center"/>
    </xf>
    <xf numFmtId="0" fontId="4" fillId="0" borderId="1" xfId="0" applyFont="1" applyFill="1" applyBorder="1" applyAlignment="1">
      <alignment horizontal="left" vertical="center" wrapText="1"/>
    </xf>
    <xf numFmtId="14" fontId="4" fillId="0" borderId="1" xfId="0" applyNumberFormat="1" applyFont="1" applyFill="1" applyBorder="1" applyAlignment="1">
      <alignment horizontal="left" vertical="center"/>
    </xf>
    <xf numFmtId="42" fontId="4" fillId="0" borderId="1" xfId="5" applyFont="1" applyFill="1" applyBorder="1" applyAlignment="1">
      <alignment horizontal="left" vertical="center"/>
    </xf>
    <xf numFmtId="0" fontId="13" fillId="0" borderId="1" xfId="0" applyFont="1" applyFill="1" applyBorder="1" applyAlignment="1" applyProtection="1">
      <alignment horizontal="left" vertical="center"/>
      <protection locked="0"/>
    </xf>
    <xf numFmtId="0" fontId="12" fillId="0" borderId="2" xfId="0" applyFont="1" applyFill="1" applyBorder="1" applyAlignment="1">
      <alignment horizontal="left" vertical="center"/>
    </xf>
    <xf numFmtId="166" fontId="4" fillId="0" borderId="1" xfId="0" applyNumberFormat="1" applyFont="1" applyFill="1" applyBorder="1" applyAlignment="1">
      <alignment horizontal="left" vertical="center"/>
    </xf>
    <xf numFmtId="14" fontId="4" fillId="0" borderId="1" xfId="0" applyNumberFormat="1" applyFont="1" applyFill="1" applyBorder="1" applyAlignment="1" applyProtection="1">
      <alignment horizontal="left" vertical="center"/>
      <protection locked="0"/>
    </xf>
    <xf numFmtId="42" fontId="4" fillId="0" borderId="1" xfId="5" applyFont="1" applyFill="1" applyBorder="1" applyAlignment="1">
      <alignment horizontal="left" vertical="center" wrapText="1"/>
    </xf>
    <xf numFmtId="14" fontId="4" fillId="0" borderId="1" xfId="0" applyNumberFormat="1" applyFont="1" applyFill="1" applyBorder="1" applyAlignment="1">
      <alignment horizontal="left" vertical="center" wrapText="1"/>
    </xf>
    <xf numFmtId="0" fontId="4" fillId="0" borderId="4" xfId="0" applyFont="1" applyFill="1" applyBorder="1" applyAlignment="1">
      <alignment horizontal="left" vertical="center"/>
    </xf>
    <xf numFmtId="0" fontId="4" fillId="0" borderId="0" xfId="0" applyFont="1" applyFill="1" applyAlignment="1">
      <alignment horizontal="left"/>
    </xf>
    <xf numFmtId="0" fontId="4" fillId="0" borderId="0" xfId="0" applyFont="1" applyFill="1" applyAlignment="1">
      <alignment horizontal="left" vertical="center"/>
    </xf>
    <xf numFmtId="0" fontId="5" fillId="0" borderId="1" xfId="0" applyFont="1" applyFill="1" applyBorder="1" applyAlignment="1">
      <alignment horizontal="center" vertical="center"/>
    </xf>
    <xf numFmtId="0" fontId="4" fillId="0" borderId="1" xfId="0" applyFont="1" applyFill="1" applyBorder="1" applyAlignment="1">
      <alignment vertical="center"/>
    </xf>
    <xf numFmtId="0" fontId="5" fillId="0" borderId="1" xfId="0" applyFont="1" applyFill="1" applyBorder="1" applyAlignment="1">
      <alignment vertical="center"/>
    </xf>
    <xf numFmtId="0" fontId="4" fillId="0" borderId="1" xfId="0" applyFont="1" applyFill="1" applyBorder="1"/>
    <xf numFmtId="0" fontId="12" fillId="0" borderId="1" xfId="0" applyFont="1" applyFill="1" applyBorder="1" applyAlignment="1">
      <alignment horizontal="center" vertical="center"/>
    </xf>
    <xf numFmtId="0" fontId="13" fillId="0" borderId="1" xfId="0" applyFont="1" applyFill="1" applyBorder="1" applyAlignment="1" applyProtection="1">
      <alignment vertical="center"/>
      <protection locked="0"/>
    </xf>
    <xf numFmtId="165" fontId="12" fillId="0" borderId="1" xfId="1" applyNumberFormat="1" applyFont="1" applyFill="1" applyBorder="1" applyAlignment="1">
      <alignment horizontal="center" vertical="center"/>
    </xf>
    <xf numFmtId="165" fontId="4" fillId="0" borderId="1" xfId="1" applyNumberFormat="1" applyFont="1" applyFill="1" applyBorder="1" applyAlignment="1">
      <alignment vertical="center"/>
    </xf>
    <xf numFmtId="0" fontId="6" fillId="0" borderId="1" xfId="0" applyFont="1" applyFill="1" applyBorder="1" applyAlignment="1">
      <alignment horizontal="center" vertical="center"/>
    </xf>
    <xf numFmtId="0" fontId="4" fillId="0" borderId="1" xfId="0" applyFont="1" applyFill="1" applyBorder="1" applyAlignment="1">
      <alignment vertical="center" wrapText="1"/>
    </xf>
    <xf numFmtId="14" fontId="4" fillId="0" borderId="1" xfId="0" applyNumberFormat="1" applyFont="1" applyFill="1" applyBorder="1" applyAlignment="1">
      <alignment horizontal="right" vertical="center"/>
    </xf>
    <xf numFmtId="14" fontId="4" fillId="0" borderId="1" xfId="0" applyNumberFormat="1" applyFont="1" applyFill="1" applyBorder="1" applyAlignment="1">
      <alignment vertical="center"/>
    </xf>
    <xf numFmtId="14" fontId="4" fillId="0" borderId="1" xfId="0" applyNumberFormat="1" applyFont="1" applyFill="1" applyBorder="1" applyAlignment="1">
      <alignment vertical="center" wrapText="1"/>
    </xf>
    <xf numFmtId="0" fontId="4" fillId="0" borderId="0" xfId="0" applyFont="1" applyFill="1" applyAlignment="1">
      <alignment vertical="center"/>
    </xf>
    <xf numFmtId="0" fontId="3" fillId="0" borderId="0" xfId="0" applyFont="1"/>
    <xf numFmtId="0" fontId="16" fillId="12" borderId="1" xfId="6" applyFill="1" applyBorder="1" applyAlignment="1">
      <alignment horizontal="left" vertical="center"/>
    </xf>
    <xf numFmtId="14" fontId="15" fillId="6" borderId="1" xfId="0" applyNumberFormat="1" applyFont="1" applyFill="1" applyBorder="1" applyAlignment="1">
      <alignment horizontal="left" vertical="center"/>
    </xf>
  </cellXfs>
  <cellStyles count="7">
    <cellStyle name="Hipervínculo" xfId="6" builtinId="8"/>
    <cellStyle name="Hyperlink" xfId="4" xr:uid="{00000000-0005-0000-0000-000001000000}"/>
    <cellStyle name="Millares" xfId="1" builtinId="3"/>
    <cellStyle name="Millares [0]" xfId="2" builtinId="6"/>
    <cellStyle name="Moneda [0]" xfId="5" builtinId="7"/>
    <cellStyle name="Normal" xfId="0" builtinId="0"/>
    <cellStyle name="Normal 4" xfId="3" xr:uid="{00000000-0005-0000-0000-000005000000}"/>
  </cellStyles>
  <dxfs count="1">
    <dxf>
      <font>
        <b/>
        <i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colombiacompra.gov.co/tienda-virtual-del-estado-colombiano/ordenes-compra/97244" TargetMode="External"/><Relationship Id="rId7" Type="http://schemas.openxmlformats.org/officeDocument/2006/relationships/hyperlink" Target="https://community.secop.gov.co/Public/Tendering/OpportunityDetail/Index?noticeUID=CO1.NTC.3383823&amp;isFromPublicArea=True&amp;isModal=true&amp;asPopupView=true" TargetMode="External"/><Relationship Id="rId2" Type="http://schemas.openxmlformats.org/officeDocument/2006/relationships/hyperlink" Target="https://www.colombiacompra.gov.co/tienda-virtual-del-estado-colombiano/ordenes-compra/97245" TargetMode="External"/><Relationship Id="rId1" Type="http://schemas.openxmlformats.org/officeDocument/2006/relationships/hyperlink" Target="https://www.contratos.gov.co/consultas/detalleProceso.do?numConstancia=22-22-36851&amp;g-recaptcha-response=03ANYolqsirywB3hADC50FLRzmJ9mlzBl-lZ8Su_LPw81hZVydVMQNBCzLj_9a-cEf6Ov7Eu_ByCUlP7bEpEu615BDPRrBTpi82aUtAxFEuuzJD8gduW4EkHE6XTFjG5YevAgeCRHIlpD80NlExPvpbMnCwrSYMcw6GDLzOLxLVzwk_r4ZNDLQGbQ7XBY0RBlJGG0xLiS8FJVqI1rujVI5hgouqFOLSf-JA8QPq9qmjSPpFBWPMHcjAHljPNAPgIoFHO4isc90dOJrHwSh901chyqu7rx1CWYoUjouS46NcBeV56xvgXZwPNjWaaLFwAyvnxHtfJxbzqoYghBKg7Afd-f2bJEtqBn8Mjg0IUo_FUFdEXJoKxfRi7D5v8rkzLFJP4pdtHlDT2AltkOZ22oTUCQ5WaV2nxyVtN8Yurcu8jh8Rah_pCuxAKFSiLPTL_exKmkMMgMu5nLO94TBt1K-LQueRXa_54Fmqz-fZBE1d44WRCHHIgKhco-1Kk6s-dbPP5etGLEMpF-B-4DvsvXmMs0JUHCpEzpO3w" TargetMode="External"/><Relationship Id="rId6" Type="http://schemas.openxmlformats.org/officeDocument/2006/relationships/hyperlink" Target="https://community.secop.gov.co/Public/Tendering/OpportunityDetail/Index?noticeUID=CO1.NTC.3473220&amp;isFromPublicArea=True&amp;isModal=true&amp;asPopupView=true" TargetMode="External"/><Relationship Id="rId5" Type="http://schemas.openxmlformats.org/officeDocument/2006/relationships/hyperlink" Target="https://www.colombiacompra.gov.co/tienda-virtual-del-estado-colombiano/ordenes-compra/87534" TargetMode="External"/><Relationship Id="rId4" Type="http://schemas.openxmlformats.org/officeDocument/2006/relationships/hyperlink" Target="https://www.colombiacompra.gov.co/tienda-virtual-del-estado-colombiano/ordenes-compra/9493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T391"/>
  <sheetViews>
    <sheetView tabSelected="1" topLeftCell="I1" zoomScale="96" zoomScaleNormal="96" workbookViewId="0">
      <pane ySplit="2" topLeftCell="A360" activePane="bottomLeft" state="frozen"/>
      <selection pane="bottomLeft" activeCell="P365" sqref="P365"/>
    </sheetView>
  </sheetViews>
  <sheetFormatPr baseColWidth="10" defaultColWidth="11.42578125" defaultRowHeight="12.75" x14ac:dyDescent="0.2"/>
  <cols>
    <col min="1" max="2" width="11.42578125" style="1" customWidth="1"/>
    <col min="3" max="3" width="19.85546875" style="1" customWidth="1"/>
    <col min="4" max="4" width="10.140625" style="44" bestFit="1" customWidth="1"/>
    <col min="5" max="5" width="16" style="1" customWidth="1"/>
    <col min="6" max="6" width="19.85546875" style="2" customWidth="1"/>
    <col min="7" max="7" width="15.7109375" style="2" customWidth="1"/>
    <col min="8" max="8" width="29.85546875" style="46" customWidth="1"/>
    <col min="9" max="9" width="14.28515625" style="45" customWidth="1"/>
    <col min="10" max="10" width="13.5703125" style="15" customWidth="1"/>
    <col min="11" max="11" width="14.28515625" style="2" customWidth="1"/>
    <col min="12" max="12" width="9.5703125" style="2" customWidth="1"/>
    <col min="13" max="13" width="15.5703125" style="7" customWidth="1"/>
    <col min="14" max="14" width="15.85546875" style="8" customWidth="1"/>
    <col min="15" max="15" width="14.7109375" style="47" customWidth="1"/>
    <col min="16" max="16" width="12.5703125" style="1" customWidth="1"/>
    <col min="17" max="17" width="14.5703125" style="1" customWidth="1"/>
    <col min="18" max="18" width="13" style="1" customWidth="1"/>
    <col min="19" max="19" width="21.28515625" style="48" customWidth="1"/>
    <col min="20" max="20" width="19" style="7" customWidth="1"/>
    <col min="21" max="21" width="15.5703125" style="7" customWidth="1"/>
    <col min="22" max="22" width="12.28515625" style="8" customWidth="1"/>
    <col min="23" max="24" width="8.7109375" style="1" customWidth="1"/>
    <col min="25" max="25" width="9.5703125" style="1" customWidth="1"/>
    <col min="26" max="26" width="10.140625" style="7" customWidth="1"/>
    <col min="27" max="27" width="11.42578125" style="1" customWidth="1"/>
    <col min="28" max="30" width="11.42578125" style="7" customWidth="1"/>
    <col min="31" max="31" width="11.42578125" style="1" customWidth="1"/>
    <col min="32" max="35" width="11.42578125" style="7" customWidth="1"/>
    <col min="36" max="36" width="11.42578125" style="1" customWidth="1"/>
    <col min="37" max="37" width="11.42578125" style="7" customWidth="1"/>
    <col min="38" max="38" width="6.5703125" style="1" customWidth="1"/>
    <col min="39" max="39" width="11.42578125" style="1" customWidth="1"/>
    <col min="40" max="41" width="11.42578125" style="7" customWidth="1"/>
    <col min="42" max="42" width="15" style="1" customWidth="1"/>
    <col min="43" max="44" width="11.42578125" style="1" customWidth="1"/>
    <col min="45" max="45" width="13.140625" style="8" customWidth="1"/>
    <col min="46" max="46" width="11.42578125" style="7" customWidth="1"/>
    <col min="47" max="48" width="11.42578125" style="1" customWidth="1"/>
    <col min="49" max="49" width="15.5703125" style="1" customWidth="1"/>
    <col min="50" max="50" width="15.42578125" style="1" customWidth="1"/>
    <col min="51" max="51" width="53.28515625" style="11" customWidth="1"/>
    <col min="52" max="72" width="11.42578125" style="49"/>
    <col min="73" max="16384" width="11.42578125" style="1"/>
  </cols>
  <sheetData>
    <row r="1" spans="1:72" x14ac:dyDescent="0.2">
      <c r="A1" s="4" t="s">
        <v>927</v>
      </c>
      <c r="B1" s="22" t="s">
        <v>1109</v>
      </c>
      <c r="C1" s="31" t="s">
        <v>771</v>
      </c>
      <c r="M1" s="7" t="s">
        <v>1143</v>
      </c>
    </row>
    <row r="2" spans="1:72" s="64" customFormat="1" ht="67.5" x14ac:dyDescent="0.25">
      <c r="A2" s="9" t="s">
        <v>773</v>
      </c>
      <c r="B2" s="50" t="s">
        <v>759</v>
      </c>
      <c r="C2" s="9" t="s">
        <v>744</v>
      </c>
      <c r="D2" s="9" t="s">
        <v>0</v>
      </c>
      <c r="E2" s="9" t="s">
        <v>1</v>
      </c>
      <c r="F2" s="6" t="s">
        <v>401</v>
      </c>
      <c r="G2" s="6" t="s">
        <v>402</v>
      </c>
      <c r="H2" s="6" t="s">
        <v>2</v>
      </c>
      <c r="I2" s="3" t="s">
        <v>3</v>
      </c>
      <c r="J2" s="6" t="s">
        <v>56</v>
      </c>
      <c r="K2" s="50" t="s">
        <v>4</v>
      </c>
      <c r="L2" s="3" t="s">
        <v>5</v>
      </c>
      <c r="M2" s="52" t="s">
        <v>6</v>
      </c>
      <c r="N2" s="53" t="s">
        <v>7</v>
      </c>
      <c r="O2" s="9" t="s">
        <v>8</v>
      </c>
      <c r="P2" s="9" t="s">
        <v>38</v>
      </c>
      <c r="Q2" s="9" t="s">
        <v>9</v>
      </c>
      <c r="R2" s="9" t="s">
        <v>10</v>
      </c>
      <c r="S2" s="9" t="s">
        <v>39</v>
      </c>
      <c r="T2" s="54" t="s">
        <v>11</v>
      </c>
      <c r="U2" s="54" t="s">
        <v>12</v>
      </c>
      <c r="V2" s="14" t="s">
        <v>13</v>
      </c>
      <c r="W2" s="56" t="s">
        <v>14</v>
      </c>
      <c r="X2" s="55" t="s">
        <v>15</v>
      </c>
      <c r="Y2" s="58" t="s">
        <v>1367</v>
      </c>
      <c r="Z2" s="57" t="s">
        <v>16</v>
      </c>
      <c r="AA2" s="9" t="s">
        <v>1367</v>
      </c>
      <c r="AB2" s="10" t="s">
        <v>17</v>
      </c>
      <c r="AC2" s="10" t="s">
        <v>18</v>
      </c>
      <c r="AD2" s="10" t="s">
        <v>19</v>
      </c>
      <c r="AE2" s="10" t="s">
        <v>20</v>
      </c>
      <c r="AF2" s="10" t="s">
        <v>21</v>
      </c>
      <c r="AG2" s="10" t="s">
        <v>22</v>
      </c>
      <c r="AH2" s="10" t="s">
        <v>23</v>
      </c>
      <c r="AI2" s="10" t="s">
        <v>24</v>
      </c>
      <c r="AJ2" s="9" t="s">
        <v>25</v>
      </c>
      <c r="AK2" s="10" t="s">
        <v>26</v>
      </c>
      <c r="AL2" s="9" t="s">
        <v>27</v>
      </c>
      <c r="AM2" s="9" t="s">
        <v>28</v>
      </c>
      <c r="AN2" s="59" t="s">
        <v>29</v>
      </c>
      <c r="AO2" s="59" t="s">
        <v>24</v>
      </c>
      <c r="AP2" s="60" t="s">
        <v>25</v>
      </c>
      <c r="AQ2" s="60" t="s">
        <v>27</v>
      </c>
      <c r="AR2" s="60" t="s">
        <v>28</v>
      </c>
      <c r="AS2" s="61" t="s">
        <v>30</v>
      </c>
      <c r="AT2" s="13" t="s">
        <v>31</v>
      </c>
      <c r="AU2" s="62" t="s">
        <v>32</v>
      </c>
      <c r="AV2" s="51" t="s">
        <v>33</v>
      </c>
      <c r="AW2" s="9" t="s">
        <v>34</v>
      </c>
      <c r="AX2" s="51" t="s">
        <v>35</v>
      </c>
      <c r="AY2" s="12" t="s">
        <v>55</v>
      </c>
      <c r="AZ2" s="63"/>
      <c r="BA2" s="63"/>
      <c r="BB2" s="63"/>
      <c r="BC2" s="63"/>
      <c r="BD2" s="63"/>
      <c r="BE2" s="63"/>
      <c r="BF2" s="63"/>
      <c r="BG2" s="63"/>
      <c r="BH2" s="63"/>
      <c r="BI2" s="63"/>
      <c r="BJ2" s="63"/>
      <c r="BK2" s="63"/>
      <c r="BL2" s="63"/>
      <c r="BM2" s="63"/>
      <c r="BN2" s="63"/>
      <c r="BO2" s="63"/>
      <c r="BP2" s="63"/>
      <c r="BQ2" s="63"/>
      <c r="BR2" s="63"/>
      <c r="BS2" s="63"/>
      <c r="BT2" s="63"/>
    </row>
    <row r="3" spans="1:72" s="4" customFormat="1" ht="13.5" customHeight="1" x14ac:dyDescent="0.25">
      <c r="A3" s="4" t="s">
        <v>927</v>
      </c>
      <c r="B3" s="4" t="s">
        <v>760</v>
      </c>
      <c r="C3" s="4" t="s">
        <v>586</v>
      </c>
      <c r="D3" s="4">
        <v>1</v>
      </c>
      <c r="E3" s="4" t="s">
        <v>57</v>
      </c>
      <c r="F3" s="4" t="s">
        <v>403</v>
      </c>
      <c r="G3" s="4" t="s">
        <v>43</v>
      </c>
      <c r="H3" s="4" t="s">
        <v>396</v>
      </c>
      <c r="I3" s="4" t="s">
        <v>398</v>
      </c>
      <c r="J3" s="4">
        <v>1018481815</v>
      </c>
      <c r="K3" s="4">
        <v>5</v>
      </c>
      <c r="L3" s="4" t="s">
        <v>584</v>
      </c>
      <c r="M3" s="19">
        <v>44573</v>
      </c>
      <c r="N3" s="4">
        <v>53900000</v>
      </c>
      <c r="O3" s="4">
        <v>4900000</v>
      </c>
      <c r="P3" s="4" t="s">
        <v>391</v>
      </c>
      <c r="Q3" s="4">
        <v>11</v>
      </c>
      <c r="S3" s="4">
        <f>+(Q3*30)+R3</f>
        <v>330</v>
      </c>
      <c r="T3" s="19">
        <v>44574</v>
      </c>
      <c r="U3" s="19">
        <v>44907</v>
      </c>
      <c r="V3" s="4">
        <v>3266667</v>
      </c>
      <c r="Y3" s="4">
        <v>21</v>
      </c>
      <c r="Z3" s="19">
        <v>44928</v>
      </c>
      <c r="AB3" s="19"/>
      <c r="AC3" s="19"/>
      <c r="AD3" s="19"/>
      <c r="AF3" s="19"/>
      <c r="AG3" s="19"/>
      <c r="AH3" s="19"/>
      <c r="AI3" s="19"/>
      <c r="AN3" s="19"/>
      <c r="AO3" s="19"/>
      <c r="AS3" s="18">
        <f>+N3+V3+W3+X3</f>
        <v>57166667</v>
      </c>
      <c r="AT3" s="19">
        <v>44928</v>
      </c>
      <c r="AU3" s="4" t="s">
        <v>1368</v>
      </c>
      <c r="AY3" s="4" t="s">
        <v>433</v>
      </c>
      <c r="AZ3" s="4" t="s">
        <v>433</v>
      </c>
    </row>
    <row r="4" spans="1:72" s="4" customFormat="1" ht="13.5" customHeight="1" x14ac:dyDescent="0.25">
      <c r="A4" s="4" t="s">
        <v>927</v>
      </c>
      <c r="B4" s="4" t="s">
        <v>760</v>
      </c>
      <c r="C4" s="4" t="s">
        <v>587</v>
      </c>
      <c r="D4" s="4">
        <v>2</v>
      </c>
      <c r="E4" s="4" t="s">
        <v>58</v>
      </c>
      <c r="F4" s="4" t="s">
        <v>403</v>
      </c>
      <c r="G4" s="4" t="s">
        <v>43</v>
      </c>
      <c r="H4" s="4" t="s">
        <v>404</v>
      </c>
      <c r="I4" s="4" t="s">
        <v>398</v>
      </c>
      <c r="J4" s="4">
        <v>80772128</v>
      </c>
      <c r="K4" s="4">
        <v>7</v>
      </c>
      <c r="L4" s="4" t="s">
        <v>584</v>
      </c>
      <c r="M4" s="19">
        <v>44573</v>
      </c>
      <c r="N4" s="4">
        <v>48000000</v>
      </c>
      <c r="O4" s="4">
        <v>6000000</v>
      </c>
      <c r="P4" s="4" t="s">
        <v>393</v>
      </c>
      <c r="Q4" s="4">
        <v>8</v>
      </c>
      <c r="S4" s="4">
        <f t="shared" ref="S4:S67" si="0">+(Q4*30)+R4</f>
        <v>240</v>
      </c>
      <c r="T4" s="19">
        <v>44574</v>
      </c>
      <c r="U4" s="19">
        <v>44816</v>
      </c>
      <c r="V4" s="4">
        <v>18000000</v>
      </c>
      <c r="Y4" s="4">
        <v>90</v>
      </c>
      <c r="Z4" s="19">
        <v>44907</v>
      </c>
      <c r="AB4" s="19"/>
      <c r="AC4" s="19"/>
      <c r="AD4" s="19"/>
      <c r="AF4" s="19"/>
      <c r="AG4" s="19"/>
      <c r="AH4" s="19"/>
      <c r="AI4" s="19"/>
      <c r="AN4" s="19"/>
      <c r="AO4" s="19"/>
      <c r="AS4" s="18">
        <f>+N4+V4+W4+X4</f>
        <v>66000000</v>
      </c>
      <c r="AT4" s="19">
        <v>44907</v>
      </c>
      <c r="AU4" s="4" t="s">
        <v>1368</v>
      </c>
      <c r="AY4" s="4" t="s">
        <v>434</v>
      </c>
      <c r="AZ4" s="4" t="s">
        <v>434</v>
      </c>
    </row>
    <row r="5" spans="1:72" s="4" customFormat="1" ht="13.5" customHeight="1" x14ac:dyDescent="0.25">
      <c r="A5" s="4" t="s">
        <v>927</v>
      </c>
      <c r="B5" s="4" t="s">
        <v>760</v>
      </c>
      <c r="C5" s="4" t="s">
        <v>588</v>
      </c>
      <c r="D5" s="4">
        <v>3</v>
      </c>
      <c r="E5" s="4" t="s">
        <v>59</v>
      </c>
      <c r="F5" s="4" t="s">
        <v>403</v>
      </c>
      <c r="G5" s="4" t="s">
        <v>43</v>
      </c>
      <c r="H5" s="4" t="s">
        <v>169</v>
      </c>
      <c r="I5" s="4" t="s">
        <v>398</v>
      </c>
      <c r="J5" s="4">
        <v>1019064689</v>
      </c>
      <c r="K5" s="4">
        <v>9</v>
      </c>
      <c r="L5" s="4" t="s">
        <v>584</v>
      </c>
      <c r="M5" s="19">
        <v>44573</v>
      </c>
      <c r="N5" s="4">
        <v>82500000</v>
      </c>
      <c r="O5" s="4">
        <v>7500000</v>
      </c>
      <c r="P5" s="4" t="s">
        <v>391</v>
      </c>
      <c r="Q5" s="4">
        <v>11</v>
      </c>
      <c r="S5" s="4">
        <f t="shared" si="0"/>
        <v>330</v>
      </c>
      <c r="T5" s="19">
        <v>44574</v>
      </c>
      <c r="U5" s="19">
        <v>44907</v>
      </c>
      <c r="V5" s="4">
        <v>5000000</v>
      </c>
      <c r="Y5" s="4">
        <v>20</v>
      </c>
      <c r="Z5" s="19">
        <v>44928</v>
      </c>
      <c r="AB5" s="19"/>
      <c r="AC5" s="19"/>
      <c r="AD5" s="19"/>
      <c r="AF5" s="19"/>
      <c r="AG5" s="19"/>
      <c r="AH5" s="19"/>
      <c r="AI5" s="19"/>
      <c r="AN5" s="19"/>
      <c r="AO5" s="19"/>
      <c r="AS5" s="18">
        <f>+N5+V5+W5+X5</f>
        <v>87500000</v>
      </c>
      <c r="AT5" s="19">
        <v>44928</v>
      </c>
      <c r="AU5" s="4" t="s">
        <v>1368</v>
      </c>
      <c r="AY5" s="4" t="s">
        <v>435</v>
      </c>
      <c r="AZ5" s="4" t="s">
        <v>435</v>
      </c>
    </row>
    <row r="6" spans="1:72" s="4" customFormat="1" ht="13.5" customHeight="1" x14ac:dyDescent="0.25">
      <c r="A6" s="4" t="s">
        <v>927</v>
      </c>
      <c r="B6" s="4" t="s">
        <v>760</v>
      </c>
      <c r="C6" s="4" t="s">
        <v>589</v>
      </c>
      <c r="D6" s="4">
        <v>4</v>
      </c>
      <c r="E6" s="4" t="s">
        <v>60</v>
      </c>
      <c r="F6" s="4" t="s">
        <v>403</v>
      </c>
      <c r="G6" s="4" t="s">
        <v>43</v>
      </c>
      <c r="H6" s="4" t="s">
        <v>170</v>
      </c>
      <c r="I6" s="4" t="s">
        <v>398</v>
      </c>
      <c r="J6" s="4">
        <v>1032372023</v>
      </c>
      <c r="K6" s="4">
        <v>2</v>
      </c>
      <c r="L6" s="4" t="s">
        <v>584</v>
      </c>
      <c r="M6" s="19">
        <v>44573</v>
      </c>
      <c r="N6" s="4">
        <v>104500000</v>
      </c>
      <c r="O6" s="4">
        <v>9500000</v>
      </c>
      <c r="P6" s="4" t="s">
        <v>391</v>
      </c>
      <c r="Q6" s="4">
        <v>11</v>
      </c>
      <c r="S6" s="4">
        <f t="shared" si="0"/>
        <v>330</v>
      </c>
      <c r="T6" s="19">
        <v>44574</v>
      </c>
      <c r="U6" s="19">
        <v>44907</v>
      </c>
      <c r="V6" s="4">
        <v>6333333</v>
      </c>
      <c r="Y6" s="4">
        <v>21</v>
      </c>
      <c r="Z6" s="19">
        <v>44928</v>
      </c>
      <c r="AB6" s="19"/>
      <c r="AC6" s="19"/>
      <c r="AD6" s="19"/>
      <c r="AF6" s="19"/>
      <c r="AG6" s="19"/>
      <c r="AH6" s="19"/>
      <c r="AI6" s="19"/>
      <c r="AN6" s="19"/>
      <c r="AO6" s="19"/>
      <c r="AS6" s="18">
        <f>+N6+V6+W6+X6</f>
        <v>110833333</v>
      </c>
      <c r="AT6" s="19">
        <v>44928</v>
      </c>
      <c r="AU6" s="4" t="s">
        <v>1368</v>
      </c>
      <c r="AY6" s="4" t="s">
        <v>436</v>
      </c>
      <c r="AZ6" s="4" t="s">
        <v>436</v>
      </c>
    </row>
    <row r="7" spans="1:72" s="4" customFormat="1" ht="13.5" customHeight="1" x14ac:dyDescent="0.25">
      <c r="A7" s="4" t="s">
        <v>927</v>
      </c>
      <c r="B7" s="4" t="s">
        <v>760</v>
      </c>
      <c r="C7" s="4" t="s">
        <v>590</v>
      </c>
      <c r="D7" s="4">
        <v>5</v>
      </c>
      <c r="E7" s="4" t="s">
        <v>61</v>
      </c>
      <c r="F7" s="4" t="s">
        <v>403</v>
      </c>
      <c r="G7" s="4" t="s">
        <v>44</v>
      </c>
      <c r="H7" s="4" t="s">
        <v>171</v>
      </c>
      <c r="I7" s="4" t="s">
        <v>398</v>
      </c>
      <c r="J7" s="4">
        <v>52953594</v>
      </c>
      <c r="K7" s="4">
        <v>1</v>
      </c>
      <c r="L7" s="4" t="s">
        <v>585</v>
      </c>
      <c r="M7" s="19">
        <v>44573</v>
      </c>
      <c r="N7" s="4">
        <v>20800000</v>
      </c>
      <c r="O7" s="4">
        <v>2600000</v>
      </c>
      <c r="P7" s="4" t="s">
        <v>393</v>
      </c>
      <c r="Q7" s="4">
        <v>8</v>
      </c>
      <c r="S7" s="4">
        <f t="shared" si="0"/>
        <v>240</v>
      </c>
      <c r="T7" s="19">
        <v>44574</v>
      </c>
      <c r="U7" s="19">
        <v>44816</v>
      </c>
      <c r="V7" s="4">
        <v>9186667</v>
      </c>
      <c r="Y7" s="4">
        <v>106</v>
      </c>
      <c r="Z7" s="19">
        <v>44923</v>
      </c>
      <c r="AB7" s="19"/>
      <c r="AC7" s="19"/>
      <c r="AD7" s="19"/>
      <c r="AF7" s="19"/>
      <c r="AG7" s="19"/>
      <c r="AH7" s="19"/>
      <c r="AI7" s="19"/>
      <c r="AN7" s="19"/>
      <c r="AO7" s="19"/>
      <c r="AS7" s="18">
        <f>+N7+V7+W7+X7</f>
        <v>29986667</v>
      </c>
      <c r="AT7" s="19">
        <v>44923</v>
      </c>
      <c r="AU7" s="4" t="s">
        <v>1368</v>
      </c>
      <c r="AY7" s="4" t="s">
        <v>437</v>
      </c>
      <c r="AZ7" s="4" t="s">
        <v>437</v>
      </c>
    </row>
    <row r="8" spans="1:72" s="4" customFormat="1" ht="13.5" customHeight="1" x14ac:dyDescent="0.25">
      <c r="A8" s="4" t="s">
        <v>927</v>
      </c>
      <c r="B8" s="4" t="s">
        <v>760</v>
      </c>
      <c r="C8" s="4" t="s">
        <v>591</v>
      </c>
      <c r="D8" s="4">
        <v>6</v>
      </c>
      <c r="E8" s="4" t="s">
        <v>61</v>
      </c>
      <c r="F8" s="4" t="s">
        <v>403</v>
      </c>
      <c r="G8" s="4" t="s">
        <v>44</v>
      </c>
      <c r="H8" s="4" t="s">
        <v>172</v>
      </c>
      <c r="I8" s="4" t="s">
        <v>398</v>
      </c>
      <c r="J8" s="4">
        <v>1022384288</v>
      </c>
      <c r="K8" s="4">
        <v>2</v>
      </c>
      <c r="L8" s="4" t="s">
        <v>584</v>
      </c>
      <c r="M8" s="19">
        <v>44573</v>
      </c>
      <c r="N8" s="4">
        <v>18400000</v>
      </c>
      <c r="O8" s="4">
        <v>2300000</v>
      </c>
      <c r="P8" s="4" t="s">
        <v>393</v>
      </c>
      <c r="Q8" s="4">
        <v>8</v>
      </c>
      <c r="S8" s="4">
        <f t="shared" si="0"/>
        <v>240</v>
      </c>
      <c r="T8" s="19">
        <v>44574</v>
      </c>
      <c r="U8" s="19">
        <v>44816</v>
      </c>
      <c r="V8" s="4">
        <v>8356667</v>
      </c>
      <c r="Y8" s="4">
        <v>109</v>
      </c>
      <c r="Z8" s="19">
        <v>44927</v>
      </c>
      <c r="AB8" s="19"/>
      <c r="AC8" s="19"/>
      <c r="AD8" s="19"/>
      <c r="AF8" s="19"/>
      <c r="AG8" s="19"/>
      <c r="AH8" s="19"/>
      <c r="AI8" s="19"/>
      <c r="AN8" s="19"/>
      <c r="AO8" s="19"/>
      <c r="AS8" s="18">
        <f>+N8+V8+W8+X8</f>
        <v>26756667</v>
      </c>
      <c r="AT8" s="19">
        <v>44927</v>
      </c>
      <c r="AU8" s="4" t="s">
        <v>1368</v>
      </c>
      <c r="AY8" s="4" t="s">
        <v>438</v>
      </c>
      <c r="AZ8" s="4" t="s">
        <v>438</v>
      </c>
    </row>
    <row r="9" spans="1:72" s="4" customFormat="1" ht="13.5" customHeight="1" x14ac:dyDescent="0.25">
      <c r="A9" s="4" t="s">
        <v>927</v>
      </c>
      <c r="B9" s="4" t="s">
        <v>760</v>
      </c>
      <c r="C9" s="4" t="s">
        <v>592</v>
      </c>
      <c r="D9" s="4">
        <v>7</v>
      </c>
      <c r="E9" s="4" t="s">
        <v>62</v>
      </c>
      <c r="F9" s="4" t="s">
        <v>403</v>
      </c>
      <c r="G9" s="4" t="s">
        <v>43</v>
      </c>
      <c r="H9" s="4" t="s">
        <v>395</v>
      </c>
      <c r="I9" s="4" t="s">
        <v>398</v>
      </c>
      <c r="J9" s="4">
        <v>1030582824</v>
      </c>
      <c r="K9" s="4">
        <v>9</v>
      </c>
      <c r="L9" s="4" t="s">
        <v>584</v>
      </c>
      <c r="M9" s="19">
        <v>44573</v>
      </c>
      <c r="N9" s="4">
        <v>101200000</v>
      </c>
      <c r="O9" s="4">
        <v>9200000</v>
      </c>
      <c r="P9" s="4" t="s">
        <v>391</v>
      </c>
      <c r="Q9" s="4">
        <v>11</v>
      </c>
      <c r="S9" s="4">
        <f t="shared" si="0"/>
        <v>330</v>
      </c>
      <c r="T9" s="19">
        <v>44575</v>
      </c>
      <c r="U9" s="19">
        <v>44908</v>
      </c>
      <c r="V9" s="4">
        <v>5826667</v>
      </c>
      <c r="Y9" s="4">
        <v>20</v>
      </c>
      <c r="Z9" s="19">
        <v>44928</v>
      </c>
      <c r="AB9" s="19"/>
      <c r="AC9" s="19"/>
      <c r="AD9" s="19"/>
      <c r="AF9" s="19"/>
      <c r="AG9" s="19"/>
      <c r="AH9" s="19"/>
      <c r="AI9" s="19"/>
      <c r="AN9" s="19"/>
      <c r="AO9" s="19"/>
      <c r="AS9" s="18">
        <f>+N9+V9+W9+X9</f>
        <v>107026667</v>
      </c>
      <c r="AT9" s="19">
        <v>44928</v>
      </c>
      <c r="AU9" s="4" t="s">
        <v>1368</v>
      </c>
      <c r="AY9" s="4" t="s">
        <v>439</v>
      </c>
      <c r="AZ9" s="4" t="s">
        <v>439</v>
      </c>
    </row>
    <row r="10" spans="1:72" s="4" customFormat="1" ht="13.5" customHeight="1" x14ac:dyDescent="0.25">
      <c r="A10" s="4" t="s">
        <v>927</v>
      </c>
      <c r="B10" s="4" t="s">
        <v>760</v>
      </c>
      <c r="C10" s="4" t="s">
        <v>593</v>
      </c>
      <c r="D10" s="4">
        <v>8</v>
      </c>
      <c r="E10" s="4" t="s">
        <v>63</v>
      </c>
      <c r="F10" s="4" t="s">
        <v>403</v>
      </c>
      <c r="G10" s="4" t="s">
        <v>43</v>
      </c>
      <c r="H10" s="4" t="s">
        <v>173</v>
      </c>
      <c r="I10" s="4" t="s">
        <v>398</v>
      </c>
      <c r="J10" s="4">
        <v>20499867</v>
      </c>
      <c r="K10" s="4">
        <v>3</v>
      </c>
      <c r="L10" s="4" t="s">
        <v>585</v>
      </c>
      <c r="M10" s="19">
        <v>44580</v>
      </c>
      <c r="N10" s="4">
        <v>51700000</v>
      </c>
      <c r="O10" s="4">
        <v>4700000</v>
      </c>
      <c r="P10" s="4" t="s">
        <v>391</v>
      </c>
      <c r="Q10" s="4">
        <v>11</v>
      </c>
      <c r="S10" s="4">
        <f t="shared" si="0"/>
        <v>330</v>
      </c>
      <c r="T10" s="19">
        <v>44581</v>
      </c>
      <c r="U10" s="19">
        <v>44914</v>
      </c>
      <c r="V10" s="4">
        <v>2036667</v>
      </c>
      <c r="Y10" s="4">
        <v>13</v>
      </c>
      <c r="Z10" s="19">
        <v>44928</v>
      </c>
      <c r="AB10" s="19"/>
      <c r="AC10" s="19"/>
      <c r="AD10" s="19"/>
      <c r="AF10" s="19"/>
      <c r="AG10" s="19"/>
      <c r="AH10" s="19"/>
      <c r="AI10" s="19"/>
      <c r="AN10" s="19"/>
      <c r="AO10" s="19"/>
      <c r="AS10" s="18">
        <f>+N10+V10+W10+X10</f>
        <v>53736667</v>
      </c>
      <c r="AT10" s="19">
        <v>44928</v>
      </c>
      <c r="AU10" s="4" t="s">
        <v>1368</v>
      </c>
      <c r="AY10" s="4" t="s">
        <v>440</v>
      </c>
      <c r="AZ10" s="4" t="s">
        <v>440</v>
      </c>
    </row>
    <row r="11" spans="1:72" s="4" customFormat="1" ht="13.5" customHeight="1" x14ac:dyDescent="0.25">
      <c r="A11" s="4" t="s">
        <v>927</v>
      </c>
      <c r="B11" s="4" t="s">
        <v>760</v>
      </c>
      <c r="C11" s="4" t="s">
        <v>594</v>
      </c>
      <c r="D11" s="4">
        <v>9</v>
      </c>
      <c r="E11" s="4" t="s">
        <v>64</v>
      </c>
      <c r="F11" s="4" t="s">
        <v>403</v>
      </c>
      <c r="G11" s="4" t="s">
        <v>43</v>
      </c>
      <c r="H11" s="4" t="s">
        <v>174</v>
      </c>
      <c r="I11" s="4" t="s">
        <v>398</v>
      </c>
      <c r="J11" s="4">
        <v>52833324</v>
      </c>
      <c r="K11" s="4">
        <v>5</v>
      </c>
      <c r="L11" s="4" t="s">
        <v>585</v>
      </c>
      <c r="M11" s="19">
        <v>44573</v>
      </c>
      <c r="N11" s="4">
        <v>45600000</v>
      </c>
      <c r="O11" s="4">
        <v>5700000</v>
      </c>
      <c r="P11" s="4" t="s">
        <v>393</v>
      </c>
      <c r="Q11" s="4">
        <v>8</v>
      </c>
      <c r="S11" s="4">
        <f t="shared" si="0"/>
        <v>240</v>
      </c>
      <c r="T11" s="19">
        <v>44574</v>
      </c>
      <c r="U11" s="19">
        <v>44816</v>
      </c>
      <c r="V11" s="4">
        <v>19950000</v>
      </c>
      <c r="Y11" s="4">
        <v>105</v>
      </c>
      <c r="Z11" s="19">
        <v>44922</v>
      </c>
      <c r="AB11" s="19"/>
      <c r="AC11" s="19"/>
      <c r="AD11" s="19"/>
      <c r="AF11" s="19"/>
      <c r="AG11" s="19"/>
      <c r="AH11" s="19"/>
      <c r="AI11" s="19"/>
      <c r="AN11" s="19"/>
      <c r="AO11" s="19"/>
      <c r="AS11" s="18">
        <f>+N11+V11+W11+X11</f>
        <v>65550000</v>
      </c>
      <c r="AT11" s="19">
        <v>44922</v>
      </c>
      <c r="AU11" s="4" t="s">
        <v>1368</v>
      </c>
      <c r="AY11" s="4" t="s">
        <v>441</v>
      </c>
      <c r="AZ11" s="4" t="s">
        <v>441</v>
      </c>
    </row>
    <row r="12" spans="1:72" s="4" customFormat="1" ht="13.5" customHeight="1" x14ac:dyDescent="0.25">
      <c r="A12" s="4" t="s">
        <v>927</v>
      </c>
      <c r="B12" s="4" t="s">
        <v>760</v>
      </c>
      <c r="C12" s="4" t="s">
        <v>595</v>
      </c>
      <c r="D12" s="4">
        <v>10</v>
      </c>
      <c r="E12" s="4" t="s">
        <v>65</v>
      </c>
      <c r="F12" s="4" t="s">
        <v>403</v>
      </c>
      <c r="G12" s="4" t="s">
        <v>43</v>
      </c>
      <c r="H12" s="4" t="s">
        <v>175</v>
      </c>
      <c r="I12" s="4" t="s">
        <v>398</v>
      </c>
      <c r="J12" s="4">
        <v>51863835</v>
      </c>
      <c r="K12" s="4">
        <v>1</v>
      </c>
      <c r="L12" s="4" t="s">
        <v>585</v>
      </c>
      <c r="M12" s="19">
        <v>44573</v>
      </c>
      <c r="N12" s="4">
        <v>66000000</v>
      </c>
      <c r="O12" s="4">
        <v>6000000</v>
      </c>
      <c r="P12" s="4" t="s">
        <v>391</v>
      </c>
      <c r="Q12" s="4">
        <v>11</v>
      </c>
      <c r="S12" s="4">
        <f t="shared" si="0"/>
        <v>330</v>
      </c>
      <c r="T12" s="19">
        <v>44575</v>
      </c>
      <c r="U12" s="19">
        <v>44908</v>
      </c>
      <c r="V12" s="4">
        <v>3800000</v>
      </c>
      <c r="Y12" s="4">
        <v>19</v>
      </c>
      <c r="Z12" s="19">
        <v>44928</v>
      </c>
      <c r="AB12" s="19"/>
      <c r="AC12" s="19"/>
      <c r="AD12" s="19"/>
      <c r="AF12" s="19"/>
      <c r="AG12" s="19"/>
      <c r="AH12" s="19"/>
      <c r="AI12" s="19"/>
      <c r="AN12" s="19"/>
      <c r="AO12" s="19"/>
      <c r="AS12" s="18">
        <f>+N12+V12+W12+X12</f>
        <v>69800000</v>
      </c>
      <c r="AT12" s="19">
        <v>44928</v>
      </c>
      <c r="AU12" s="4" t="s">
        <v>1368</v>
      </c>
      <c r="AY12" s="4" t="s">
        <v>442</v>
      </c>
      <c r="AZ12" s="4" t="s">
        <v>442</v>
      </c>
    </row>
    <row r="13" spans="1:72" s="4" customFormat="1" ht="13.5" customHeight="1" x14ac:dyDescent="0.25">
      <c r="A13" s="4" t="s">
        <v>927</v>
      </c>
      <c r="B13" s="4" t="s">
        <v>760</v>
      </c>
      <c r="C13" s="4" t="s">
        <v>596</v>
      </c>
      <c r="D13" s="4">
        <v>11</v>
      </c>
      <c r="E13" s="4" t="s">
        <v>66</v>
      </c>
      <c r="F13" s="4" t="s">
        <v>403</v>
      </c>
      <c r="G13" s="4" t="s">
        <v>43</v>
      </c>
      <c r="H13" s="4" t="s">
        <v>176</v>
      </c>
      <c r="I13" s="4" t="s">
        <v>398</v>
      </c>
      <c r="J13" s="4">
        <v>1015407312</v>
      </c>
      <c r="K13" s="4">
        <v>7</v>
      </c>
      <c r="L13" s="4" t="s">
        <v>585</v>
      </c>
      <c r="M13" s="19">
        <v>44579</v>
      </c>
      <c r="N13" s="4">
        <v>39200000</v>
      </c>
      <c r="O13" s="4">
        <v>4900000</v>
      </c>
      <c r="P13" s="4" t="s">
        <v>393</v>
      </c>
      <c r="Q13" s="4">
        <v>8</v>
      </c>
      <c r="S13" s="4">
        <f t="shared" si="0"/>
        <v>240</v>
      </c>
      <c r="T13" s="19">
        <v>44579</v>
      </c>
      <c r="U13" s="19">
        <v>44821</v>
      </c>
      <c r="V13" s="4">
        <v>17150000</v>
      </c>
      <c r="Y13" s="4">
        <v>105</v>
      </c>
      <c r="Z13" s="19">
        <v>44928</v>
      </c>
      <c r="AB13" s="19"/>
      <c r="AC13" s="19"/>
      <c r="AD13" s="19"/>
      <c r="AF13" s="19"/>
      <c r="AG13" s="19"/>
      <c r="AH13" s="19"/>
      <c r="AI13" s="19"/>
      <c r="AN13" s="19"/>
      <c r="AO13" s="19"/>
      <c r="AS13" s="18">
        <f>+N13+V13+W13+X13</f>
        <v>56350000</v>
      </c>
      <c r="AT13" s="19">
        <v>44928</v>
      </c>
      <c r="AU13" s="4" t="s">
        <v>1368</v>
      </c>
      <c r="AY13" s="4" t="s">
        <v>443</v>
      </c>
      <c r="AZ13" s="4" t="s">
        <v>443</v>
      </c>
    </row>
    <row r="14" spans="1:72" s="31" customFormat="1" ht="13.5" customHeight="1" x14ac:dyDescent="0.25">
      <c r="A14" s="31" t="s">
        <v>1354</v>
      </c>
      <c r="B14" s="31" t="s">
        <v>760</v>
      </c>
      <c r="C14" s="31" t="s">
        <v>597</v>
      </c>
      <c r="D14" s="31">
        <v>12</v>
      </c>
      <c r="E14" s="31" t="s">
        <v>61</v>
      </c>
      <c r="F14" s="31" t="s">
        <v>403</v>
      </c>
      <c r="G14" s="31" t="s">
        <v>44</v>
      </c>
      <c r="H14" s="31" t="s">
        <v>405</v>
      </c>
      <c r="I14" s="31" t="s">
        <v>398</v>
      </c>
      <c r="J14" s="31">
        <v>1023018345</v>
      </c>
      <c r="K14" s="31">
        <v>1</v>
      </c>
      <c r="L14" s="31" t="s">
        <v>584</v>
      </c>
      <c r="M14" s="33">
        <v>44573</v>
      </c>
      <c r="N14" s="31">
        <v>18400000</v>
      </c>
      <c r="O14" s="31">
        <v>2300000</v>
      </c>
      <c r="P14" s="31" t="s">
        <v>393</v>
      </c>
      <c r="Q14" s="31">
        <v>8</v>
      </c>
      <c r="S14" s="31">
        <f t="shared" si="0"/>
        <v>240</v>
      </c>
      <c r="T14" s="33">
        <v>44574</v>
      </c>
      <c r="U14" s="33">
        <v>44816</v>
      </c>
      <c r="V14" s="31">
        <v>6900000</v>
      </c>
      <c r="W14" s="31">
        <v>1150000</v>
      </c>
      <c r="Y14" s="31">
        <v>90</v>
      </c>
      <c r="Z14" s="33">
        <v>44907</v>
      </c>
      <c r="AA14" s="31">
        <v>15</v>
      </c>
      <c r="AB14" s="33">
        <v>44922</v>
      </c>
      <c r="AC14" s="33"/>
      <c r="AD14" s="33"/>
      <c r="AF14" s="33"/>
      <c r="AG14" s="33"/>
      <c r="AH14" s="33">
        <v>44704</v>
      </c>
      <c r="AI14" s="33">
        <v>44704</v>
      </c>
      <c r="AJ14" s="31" t="s">
        <v>774</v>
      </c>
      <c r="AK14" s="31">
        <v>33818</v>
      </c>
      <c r="AL14" s="31" t="s">
        <v>398</v>
      </c>
      <c r="AM14" s="31">
        <v>1032451405</v>
      </c>
      <c r="AN14" s="33">
        <v>44858</v>
      </c>
      <c r="AO14" s="33">
        <v>44858</v>
      </c>
      <c r="AP14" s="31" t="s">
        <v>1352</v>
      </c>
      <c r="AQ14" s="31" t="s">
        <v>398</v>
      </c>
      <c r="AR14" s="31">
        <v>79964074</v>
      </c>
      <c r="AS14" s="32">
        <f>+N14+V14+W14+X14</f>
        <v>26450000</v>
      </c>
      <c r="AT14" s="33">
        <v>44922</v>
      </c>
      <c r="AU14" s="31" t="s">
        <v>1368</v>
      </c>
      <c r="AY14" s="31" t="s">
        <v>444</v>
      </c>
      <c r="AZ14" s="31" t="s">
        <v>444</v>
      </c>
    </row>
    <row r="15" spans="1:72" s="4" customFormat="1" ht="13.5" customHeight="1" x14ac:dyDescent="0.25">
      <c r="A15" s="4" t="s">
        <v>926</v>
      </c>
      <c r="B15" s="4" t="s">
        <v>760</v>
      </c>
      <c r="C15" s="4" t="s">
        <v>598</v>
      </c>
      <c r="D15" s="4">
        <v>13</v>
      </c>
      <c r="E15" s="4" t="s">
        <v>61</v>
      </c>
      <c r="F15" s="4" t="s">
        <v>403</v>
      </c>
      <c r="G15" s="4" t="s">
        <v>44</v>
      </c>
      <c r="H15" s="4" t="s">
        <v>177</v>
      </c>
      <c r="I15" s="4" t="s">
        <v>398</v>
      </c>
      <c r="J15" s="4">
        <v>79137763</v>
      </c>
      <c r="K15" s="4">
        <v>8</v>
      </c>
      <c r="L15" s="4" t="s">
        <v>584</v>
      </c>
      <c r="M15" s="19">
        <v>44574</v>
      </c>
      <c r="N15" s="4">
        <v>18400000</v>
      </c>
      <c r="O15" s="4">
        <v>2300000</v>
      </c>
      <c r="P15" s="4" t="s">
        <v>393</v>
      </c>
      <c r="Q15" s="4">
        <v>8</v>
      </c>
      <c r="S15" s="4">
        <f t="shared" si="0"/>
        <v>240</v>
      </c>
      <c r="T15" s="19">
        <v>44575</v>
      </c>
      <c r="U15" s="19">
        <v>44817</v>
      </c>
      <c r="Z15" s="19"/>
      <c r="AB15" s="19"/>
      <c r="AC15" s="19"/>
      <c r="AD15" s="19"/>
      <c r="AF15" s="19"/>
      <c r="AG15" s="19"/>
      <c r="AH15" s="19"/>
      <c r="AI15" s="19"/>
      <c r="AN15" s="19"/>
      <c r="AO15" s="19"/>
      <c r="AS15" s="18">
        <f>+N15+V15+W15+X15</f>
        <v>18400000</v>
      </c>
      <c r="AT15" s="19">
        <v>44817</v>
      </c>
      <c r="AU15" s="4" t="s">
        <v>1368</v>
      </c>
      <c r="AY15" s="4" t="s">
        <v>445</v>
      </c>
      <c r="AZ15" s="4" t="s">
        <v>445</v>
      </c>
    </row>
    <row r="16" spans="1:72" s="4" customFormat="1" ht="13.5" customHeight="1" x14ac:dyDescent="0.25">
      <c r="A16" s="4" t="s">
        <v>926</v>
      </c>
      <c r="B16" s="4" t="s">
        <v>760</v>
      </c>
      <c r="C16" s="4" t="s">
        <v>599</v>
      </c>
      <c r="D16" s="4">
        <v>14</v>
      </c>
      <c r="E16" s="4" t="s">
        <v>67</v>
      </c>
      <c r="F16" s="4" t="s">
        <v>403</v>
      </c>
      <c r="G16" s="4" t="s">
        <v>43</v>
      </c>
      <c r="H16" s="4" t="s">
        <v>178</v>
      </c>
      <c r="I16" s="4" t="s">
        <v>398</v>
      </c>
      <c r="J16" s="4">
        <v>52837530</v>
      </c>
      <c r="K16" s="4">
        <v>4</v>
      </c>
      <c r="L16" s="4" t="s">
        <v>585</v>
      </c>
      <c r="M16" s="19">
        <v>44573</v>
      </c>
      <c r="N16" s="4">
        <v>48000000</v>
      </c>
      <c r="O16" s="4">
        <v>6000000</v>
      </c>
      <c r="P16" s="4" t="s">
        <v>393</v>
      </c>
      <c r="Q16" s="4">
        <v>8</v>
      </c>
      <c r="S16" s="4">
        <f t="shared" si="0"/>
        <v>240</v>
      </c>
      <c r="T16" s="19">
        <v>44574</v>
      </c>
      <c r="U16" s="19">
        <v>44816</v>
      </c>
      <c r="V16" s="4">
        <v>21000000</v>
      </c>
      <c r="Y16" s="4">
        <v>105</v>
      </c>
      <c r="Z16" s="19">
        <v>44922</v>
      </c>
      <c r="AB16" s="19"/>
      <c r="AC16" s="19"/>
      <c r="AD16" s="19"/>
      <c r="AF16" s="19"/>
      <c r="AG16" s="19"/>
      <c r="AH16" s="19"/>
      <c r="AI16" s="19"/>
      <c r="AN16" s="19"/>
      <c r="AO16" s="19"/>
      <c r="AS16" s="18">
        <f>+N16+V16+W16+X16</f>
        <v>69000000</v>
      </c>
      <c r="AT16" s="19">
        <v>44922</v>
      </c>
      <c r="AU16" s="4" t="s">
        <v>1368</v>
      </c>
      <c r="AY16" s="4" t="s">
        <v>446</v>
      </c>
      <c r="AZ16" s="4" t="s">
        <v>446</v>
      </c>
    </row>
    <row r="17" spans="1:52" s="4" customFormat="1" ht="13.5" customHeight="1" x14ac:dyDescent="0.25">
      <c r="A17" s="4" t="s">
        <v>926</v>
      </c>
      <c r="B17" s="4" t="s">
        <v>760</v>
      </c>
      <c r="C17" s="4" t="s">
        <v>599</v>
      </c>
      <c r="D17" s="4">
        <v>15</v>
      </c>
      <c r="E17" s="4" t="s">
        <v>67</v>
      </c>
      <c r="F17" s="4" t="s">
        <v>403</v>
      </c>
      <c r="G17" s="4" t="s">
        <v>43</v>
      </c>
      <c r="H17" s="4" t="s">
        <v>406</v>
      </c>
      <c r="I17" s="4" t="s">
        <v>398</v>
      </c>
      <c r="J17" s="4">
        <v>1018425053</v>
      </c>
      <c r="K17" s="4">
        <v>1</v>
      </c>
      <c r="L17" s="4" t="s">
        <v>584</v>
      </c>
      <c r="M17" s="19">
        <v>44578</v>
      </c>
      <c r="N17" s="4">
        <v>48000000</v>
      </c>
      <c r="O17" s="4">
        <v>6000000</v>
      </c>
      <c r="P17" s="4" t="s">
        <v>393</v>
      </c>
      <c r="Q17" s="4">
        <v>8</v>
      </c>
      <c r="S17" s="4">
        <f t="shared" si="0"/>
        <v>240</v>
      </c>
      <c r="T17" s="19">
        <v>44579</v>
      </c>
      <c r="U17" s="19">
        <v>44821</v>
      </c>
      <c r="V17" s="4">
        <v>21000000</v>
      </c>
      <c r="Y17" s="4">
        <v>106</v>
      </c>
      <c r="Z17" s="19">
        <v>44928</v>
      </c>
      <c r="AB17" s="19"/>
      <c r="AC17" s="19"/>
      <c r="AD17" s="19"/>
      <c r="AF17" s="19"/>
      <c r="AG17" s="19"/>
      <c r="AH17" s="19"/>
      <c r="AI17" s="19"/>
      <c r="AN17" s="19"/>
      <c r="AO17" s="19"/>
      <c r="AS17" s="18">
        <f>+N17+V17+W17+X17</f>
        <v>69000000</v>
      </c>
      <c r="AT17" s="19">
        <v>44928</v>
      </c>
      <c r="AU17" s="4" t="s">
        <v>1368</v>
      </c>
      <c r="AY17" s="4" t="s">
        <v>446</v>
      </c>
      <c r="AZ17" s="4" t="s">
        <v>446</v>
      </c>
    </row>
    <row r="18" spans="1:52" s="4" customFormat="1" ht="13.5" customHeight="1" x14ac:dyDescent="0.25">
      <c r="A18" s="4" t="s">
        <v>926</v>
      </c>
      <c r="B18" s="4" t="s">
        <v>760</v>
      </c>
      <c r="C18" s="4" t="s">
        <v>600</v>
      </c>
      <c r="D18" s="4">
        <v>16</v>
      </c>
      <c r="E18" s="4" t="s">
        <v>68</v>
      </c>
      <c r="F18" s="4" t="s">
        <v>403</v>
      </c>
      <c r="G18" s="4" t="s">
        <v>43</v>
      </c>
      <c r="H18" s="4" t="s">
        <v>407</v>
      </c>
      <c r="I18" s="4" t="s">
        <v>398</v>
      </c>
      <c r="J18" s="4">
        <v>52816765</v>
      </c>
      <c r="K18" s="4">
        <v>8</v>
      </c>
      <c r="L18" s="4" t="s">
        <v>585</v>
      </c>
      <c r="M18" s="19">
        <v>44573</v>
      </c>
      <c r="N18" s="4">
        <v>36400000</v>
      </c>
      <c r="O18" s="4">
        <v>4550000</v>
      </c>
      <c r="P18" s="4" t="s">
        <v>393</v>
      </c>
      <c r="Q18" s="4">
        <v>8</v>
      </c>
      <c r="S18" s="4">
        <f t="shared" si="0"/>
        <v>240</v>
      </c>
      <c r="T18" s="19">
        <v>44574</v>
      </c>
      <c r="U18" s="19">
        <v>44816</v>
      </c>
      <c r="Z18" s="19"/>
      <c r="AB18" s="19"/>
      <c r="AC18" s="19"/>
      <c r="AD18" s="19"/>
      <c r="AF18" s="19"/>
      <c r="AG18" s="19"/>
      <c r="AH18" s="19"/>
      <c r="AI18" s="19"/>
      <c r="AN18" s="19"/>
      <c r="AO18" s="19"/>
      <c r="AS18" s="18">
        <f>+N18+V18+W18+X18</f>
        <v>36400000</v>
      </c>
      <c r="AT18" s="19">
        <v>44816</v>
      </c>
      <c r="AU18" s="4" t="s">
        <v>1368</v>
      </c>
      <c r="AY18" s="4" t="s">
        <v>447</v>
      </c>
      <c r="AZ18" s="4" t="s">
        <v>447</v>
      </c>
    </row>
    <row r="19" spans="1:52" s="4" customFormat="1" ht="13.5" customHeight="1" x14ac:dyDescent="0.25">
      <c r="A19" s="4" t="s">
        <v>926</v>
      </c>
      <c r="B19" s="4" t="s">
        <v>760</v>
      </c>
      <c r="C19" s="4" t="s">
        <v>600</v>
      </c>
      <c r="D19" s="4">
        <v>17</v>
      </c>
      <c r="E19" s="4" t="s">
        <v>68</v>
      </c>
      <c r="F19" s="4" t="s">
        <v>403</v>
      </c>
      <c r="G19" s="4" t="s">
        <v>43</v>
      </c>
      <c r="H19" s="4" t="s">
        <v>179</v>
      </c>
      <c r="I19" s="4" t="s">
        <v>398</v>
      </c>
      <c r="J19" s="4">
        <v>1010221072</v>
      </c>
      <c r="K19" s="4">
        <v>6</v>
      </c>
      <c r="L19" s="4" t="s">
        <v>585</v>
      </c>
      <c r="M19" s="19">
        <v>44574</v>
      </c>
      <c r="N19" s="4">
        <v>36400000</v>
      </c>
      <c r="O19" s="4">
        <v>4550000</v>
      </c>
      <c r="P19" s="4" t="s">
        <v>393</v>
      </c>
      <c r="Q19" s="4">
        <v>8</v>
      </c>
      <c r="S19" s="4">
        <f t="shared" si="0"/>
        <v>240</v>
      </c>
      <c r="T19" s="19">
        <v>44575</v>
      </c>
      <c r="U19" s="19">
        <v>44817</v>
      </c>
      <c r="V19" s="4">
        <v>13650000</v>
      </c>
      <c r="Y19" s="4">
        <v>90</v>
      </c>
      <c r="Z19" s="19">
        <v>44908</v>
      </c>
      <c r="AB19" s="19"/>
      <c r="AC19" s="19"/>
      <c r="AD19" s="19"/>
      <c r="AF19" s="19"/>
      <c r="AG19" s="19"/>
      <c r="AH19" s="19"/>
      <c r="AI19" s="19"/>
      <c r="AN19" s="19"/>
      <c r="AO19" s="19"/>
      <c r="AS19" s="18">
        <f>+N19+V19+W19+X19</f>
        <v>50050000</v>
      </c>
      <c r="AT19" s="19">
        <v>44908</v>
      </c>
      <c r="AU19" s="4" t="s">
        <v>1368</v>
      </c>
      <c r="AY19" s="4" t="s">
        <v>447</v>
      </c>
      <c r="AZ19" s="4" t="s">
        <v>447</v>
      </c>
    </row>
    <row r="20" spans="1:52" s="4" customFormat="1" ht="13.5" customHeight="1" x14ac:dyDescent="0.25">
      <c r="A20" s="4" t="s">
        <v>926</v>
      </c>
      <c r="B20" s="4" t="s">
        <v>760</v>
      </c>
      <c r="C20" s="4" t="s">
        <v>600</v>
      </c>
      <c r="D20" s="4">
        <v>18</v>
      </c>
      <c r="E20" s="4" t="s">
        <v>68</v>
      </c>
      <c r="F20" s="4" t="s">
        <v>403</v>
      </c>
      <c r="G20" s="4" t="s">
        <v>43</v>
      </c>
      <c r="H20" s="4" t="s">
        <v>180</v>
      </c>
      <c r="I20" s="4" t="s">
        <v>398</v>
      </c>
      <c r="J20" s="4">
        <v>1136879002</v>
      </c>
      <c r="K20" s="4">
        <v>2</v>
      </c>
      <c r="L20" s="4" t="s">
        <v>585</v>
      </c>
      <c r="M20" s="19">
        <v>44586</v>
      </c>
      <c r="N20" s="4">
        <v>36400000</v>
      </c>
      <c r="O20" s="4">
        <v>4550000</v>
      </c>
      <c r="P20" s="4" t="s">
        <v>393</v>
      </c>
      <c r="Q20" s="4">
        <v>8</v>
      </c>
      <c r="S20" s="4">
        <f t="shared" si="0"/>
        <v>240</v>
      </c>
      <c r="T20" s="19">
        <v>44593</v>
      </c>
      <c r="U20" s="19">
        <v>44834</v>
      </c>
      <c r="V20" s="4">
        <v>13650000</v>
      </c>
      <c r="Y20" s="4">
        <v>90</v>
      </c>
      <c r="Z20" s="19">
        <v>44926</v>
      </c>
      <c r="AB20" s="19"/>
      <c r="AC20" s="19"/>
      <c r="AD20" s="19"/>
      <c r="AF20" s="19"/>
      <c r="AG20" s="19"/>
      <c r="AH20" s="19"/>
      <c r="AI20" s="19"/>
      <c r="AN20" s="19"/>
      <c r="AO20" s="19"/>
      <c r="AS20" s="18">
        <f>+N20+V20+W20+X20</f>
        <v>50050000</v>
      </c>
      <c r="AT20" s="19">
        <v>44926</v>
      </c>
      <c r="AU20" s="4" t="s">
        <v>1368</v>
      </c>
      <c r="AY20" s="4" t="s">
        <v>447</v>
      </c>
      <c r="AZ20" s="4" t="s">
        <v>447</v>
      </c>
    </row>
    <row r="21" spans="1:52" s="4" customFormat="1" ht="13.5" customHeight="1" x14ac:dyDescent="0.25">
      <c r="A21" s="4" t="s">
        <v>926</v>
      </c>
      <c r="B21" s="4" t="s">
        <v>760</v>
      </c>
      <c r="C21" s="4" t="s">
        <v>601</v>
      </c>
      <c r="D21" s="4">
        <v>19</v>
      </c>
      <c r="E21" s="4" t="s">
        <v>64</v>
      </c>
      <c r="F21" s="4" t="s">
        <v>403</v>
      </c>
      <c r="G21" s="4" t="s">
        <v>43</v>
      </c>
      <c r="H21" s="4" t="s">
        <v>408</v>
      </c>
      <c r="I21" s="4" t="s">
        <v>398</v>
      </c>
      <c r="J21" s="4">
        <v>1049631684</v>
      </c>
      <c r="K21" s="4">
        <v>4</v>
      </c>
      <c r="L21" s="4" t="s">
        <v>585</v>
      </c>
      <c r="M21" s="19">
        <v>44574</v>
      </c>
      <c r="N21" s="4">
        <v>45600000</v>
      </c>
      <c r="O21" s="4">
        <v>5700000</v>
      </c>
      <c r="P21" s="4" t="s">
        <v>393</v>
      </c>
      <c r="Q21" s="4">
        <v>8</v>
      </c>
      <c r="S21" s="4">
        <f t="shared" si="0"/>
        <v>240</v>
      </c>
      <c r="T21" s="19">
        <v>44575</v>
      </c>
      <c r="U21" s="19">
        <v>44817</v>
      </c>
      <c r="V21" s="4">
        <v>19950000</v>
      </c>
      <c r="Y21" s="4">
        <v>105</v>
      </c>
      <c r="Z21" s="19">
        <v>44923</v>
      </c>
      <c r="AB21" s="19"/>
      <c r="AC21" s="19"/>
      <c r="AD21" s="19"/>
      <c r="AF21" s="19"/>
      <c r="AG21" s="19"/>
      <c r="AH21" s="19"/>
      <c r="AI21" s="19"/>
      <c r="AN21" s="19"/>
      <c r="AO21" s="19"/>
      <c r="AS21" s="18">
        <f>+N21+V21+W21+X21</f>
        <v>65550000</v>
      </c>
      <c r="AT21" s="19">
        <v>44923</v>
      </c>
      <c r="AU21" s="4" t="s">
        <v>1368</v>
      </c>
      <c r="AY21" s="4" t="s">
        <v>448</v>
      </c>
      <c r="AZ21" s="4" t="s">
        <v>448</v>
      </c>
    </row>
    <row r="22" spans="1:52" s="4" customFormat="1" ht="13.5" customHeight="1" x14ac:dyDescent="0.25">
      <c r="A22" s="4" t="s">
        <v>926</v>
      </c>
      <c r="B22" s="4" t="s">
        <v>760</v>
      </c>
      <c r="C22" s="4" t="s">
        <v>602</v>
      </c>
      <c r="D22" s="4">
        <v>20</v>
      </c>
      <c r="E22" s="4" t="s">
        <v>64</v>
      </c>
      <c r="F22" s="4" t="s">
        <v>403</v>
      </c>
      <c r="G22" s="4" t="s">
        <v>43</v>
      </c>
      <c r="H22" s="4" t="s">
        <v>181</v>
      </c>
      <c r="I22" s="4" t="s">
        <v>398</v>
      </c>
      <c r="J22" s="4">
        <v>1016012656</v>
      </c>
      <c r="K22" s="4">
        <v>2</v>
      </c>
      <c r="L22" s="4" t="s">
        <v>584</v>
      </c>
      <c r="M22" s="19">
        <v>44574</v>
      </c>
      <c r="N22" s="4">
        <v>45600000</v>
      </c>
      <c r="O22" s="4">
        <v>5700000</v>
      </c>
      <c r="P22" s="4" t="s">
        <v>393</v>
      </c>
      <c r="Q22" s="4">
        <v>8</v>
      </c>
      <c r="S22" s="4">
        <f t="shared" si="0"/>
        <v>240</v>
      </c>
      <c r="T22" s="19">
        <v>44575</v>
      </c>
      <c r="U22" s="19">
        <v>44817</v>
      </c>
      <c r="V22" s="4">
        <v>19950000</v>
      </c>
      <c r="Y22" s="4">
        <v>105</v>
      </c>
      <c r="Z22" s="19">
        <v>44923</v>
      </c>
      <c r="AB22" s="19"/>
      <c r="AC22" s="19"/>
      <c r="AD22" s="19"/>
      <c r="AF22" s="19"/>
      <c r="AG22" s="19"/>
      <c r="AH22" s="19"/>
      <c r="AI22" s="19"/>
      <c r="AN22" s="19"/>
      <c r="AO22" s="19"/>
      <c r="AS22" s="18">
        <f>+N22+V22+W22+X22</f>
        <v>65550000</v>
      </c>
      <c r="AT22" s="19">
        <v>44923</v>
      </c>
      <c r="AU22" s="4" t="s">
        <v>1368</v>
      </c>
      <c r="AY22" s="4" t="s">
        <v>449</v>
      </c>
      <c r="AZ22" s="4" t="s">
        <v>449</v>
      </c>
    </row>
    <row r="23" spans="1:52" s="4" customFormat="1" ht="13.5" customHeight="1" x14ac:dyDescent="0.25">
      <c r="A23" s="4" t="s">
        <v>926</v>
      </c>
      <c r="B23" s="4" t="s">
        <v>760</v>
      </c>
      <c r="C23" s="4" t="s">
        <v>603</v>
      </c>
      <c r="D23" s="4">
        <v>21</v>
      </c>
      <c r="E23" s="4" t="s">
        <v>64</v>
      </c>
      <c r="F23" s="4" t="s">
        <v>403</v>
      </c>
      <c r="G23" s="4" t="s">
        <v>43</v>
      </c>
      <c r="H23" s="4" t="s">
        <v>182</v>
      </c>
      <c r="I23" s="4" t="s">
        <v>398</v>
      </c>
      <c r="J23" s="4">
        <v>1032463668</v>
      </c>
      <c r="K23" s="4">
        <v>3</v>
      </c>
      <c r="L23" s="4" t="s">
        <v>585</v>
      </c>
      <c r="M23" s="19">
        <v>44573</v>
      </c>
      <c r="N23" s="4">
        <v>45600000</v>
      </c>
      <c r="O23" s="4">
        <v>5700000</v>
      </c>
      <c r="P23" s="4" t="s">
        <v>393</v>
      </c>
      <c r="Q23" s="4">
        <v>8</v>
      </c>
      <c r="S23" s="4">
        <f t="shared" si="0"/>
        <v>240</v>
      </c>
      <c r="T23" s="19">
        <v>44574</v>
      </c>
      <c r="U23" s="19">
        <v>44816</v>
      </c>
      <c r="V23" s="4">
        <v>19950000</v>
      </c>
      <c r="Y23" s="4">
        <v>105</v>
      </c>
      <c r="Z23" s="19">
        <v>44922</v>
      </c>
      <c r="AB23" s="19"/>
      <c r="AC23" s="19"/>
      <c r="AD23" s="19"/>
      <c r="AF23" s="19"/>
      <c r="AG23" s="19"/>
      <c r="AH23" s="19"/>
      <c r="AI23" s="19"/>
      <c r="AN23" s="19"/>
      <c r="AO23" s="19"/>
      <c r="AS23" s="18">
        <f>+N23+V23+W23+X23</f>
        <v>65550000</v>
      </c>
      <c r="AT23" s="19">
        <v>44922</v>
      </c>
      <c r="AU23" s="4" t="s">
        <v>1368</v>
      </c>
      <c r="AY23" s="4" t="s">
        <v>450</v>
      </c>
      <c r="AZ23" s="4" t="s">
        <v>450</v>
      </c>
    </row>
    <row r="24" spans="1:52" s="4" customFormat="1" ht="13.5" customHeight="1" x14ac:dyDescent="0.25">
      <c r="A24" s="4" t="s">
        <v>926</v>
      </c>
      <c r="B24" s="4" t="s">
        <v>760</v>
      </c>
      <c r="C24" s="4" t="s">
        <v>604</v>
      </c>
      <c r="D24" s="4">
        <v>22</v>
      </c>
      <c r="E24" s="4" t="s">
        <v>751</v>
      </c>
      <c r="F24" s="4" t="s">
        <v>403</v>
      </c>
      <c r="G24" s="4" t="s">
        <v>43</v>
      </c>
      <c r="H24" s="4" t="s">
        <v>183</v>
      </c>
      <c r="I24" s="4" t="s">
        <v>398</v>
      </c>
      <c r="J24" s="4">
        <v>41774441</v>
      </c>
      <c r="K24" s="4">
        <v>5</v>
      </c>
      <c r="L24" s="4" t="s">
        <v>585</v>
      </c>
      <c r="M24" s="19">
        <v>44575</v>
      </c>
      <c r="N24" s="4">
        <v>40000000</v>
      </c>
      <c r="O24" s="4">
        <v>5000000</v>
      </c>
      <c r="P24" s="4" t="s">
        <v>393</v>
      </c>
      <c r="Q24" s="4">
        <v>8</v>
      </c>
      <c r="S24" s="4">
        <f t="shared" si="0"/>
        <v>240</v>
      </c>
      <c r="T24" s="19">
        <v>44579</v>
      </c>
      <c r="U24" s="19">
        <v>44821</v>
      </c>
      <c r="V24" s="4">
        <v>15000000</v>
      </c>
      <c r="W24" s="4">
        <v>1333333</v>
      </c>
      <c r="Y24" s="4">
        <v>90</v>
      </c>
      <c r="Z24" s="19">
        <v>44912</v>
      </c>
      <c r="AA24" s="4">
        <v>8</v>
      </c>
      <c r="AB24" s="19">
        <v>44920</v>
      </c>
      <c r="AC24" s="19"/>
      <c r="AD24" s="19"/>
      <c r="AF24" s="19"/>
      <c r="AG24" s="19"/>
      <c r="AH24" s="19"/>
      <c r="AI24" s="19"/>
      <c r="AN24" s="19"/>
      <c r="AO24" s="19"/>
      <c r="AS24" s="18">
        <f>+N24+V24+W24+X24</f>
        <v>56333333</v>
      </c>
      <c r="AT24" s="19">
        <v>44920</v>
      </c>
      <c r="AU24" s="4" t="s">
        <v>1368</v>
      </c>
      <c r="AY24" s="4" t="s">
        <v>451</v>
      </c>
      <c r="AZ24" s="4" t="s">
        <v>451</v>
      </c>
    </row>
    <row r="25" spans="1:52" s="4" customFormat="1" ht="13.5" customHeight="1" x14ac:dyDescent="0.25">
      <c r="A25" s="4" t="s">
        <v>926</v>
      </c>
      <c r="B25" s="4" t="s">
        <v>760</v>
      </c>
      <c r="C25" s="4" t="s">
        <v>604</v>
      </c>
      <c r="D25" s="4">
        <v>23</v>
      </c>
      <c r="E25" s="4" t="s">
        <v>751</v>
      </c>
      <c r="F25" s="4" t="s">
        <v>403</v>
      </c>
      <c r="G25" s="4" t="s">
        <v>43</v>
      </c>
      <c r="H25" s="4" t="s">
        <v>184</v>
      </c>
      <c r="I25" s="4" t="s">
        <v>398</v>
      </c>
      <c r="J25" s="4">
        <v>51920607</v>
      </c>
      <c r="K25" s="4">
        <v>3</v>
      </c>
      <c r="L25" s="4" t="s">
        <v>585</v>
      </c>
      <c r="M25" s="19">
        <v>44575</v>
      </c>
      <c r="N25" s="4">
        <v>40000000</v>
      </c>
      <c r="O25" s="4">
        <v>5000000</v>
      </c>
      <c r="P25" s="4" t="s">
        <v>393</v>
      </c>
      <c r="Q25" s="4">
        <v>8</v>
      </c>
      <c r="S25" s="4">
        <f t="shared" si="0"/>
        <v>240</v>
      </c>
      <c r="T25" s="19">
        <v>44579</v>
      </c>
      <c r="U25" s="19">
        <v>44821</v>
      </c>
      <c r="Z25" s="19"/>
      <c r="AB25" s="19"/>
      <c r="AC25" s="19"/>
      <c r="AD25" s="19"/>
      <c r="AF25" s="19"/>
      <c r="AG25" s="19"/>
      <c r="AH25" s="19"/>
      <c r="AI25" s="19"/>
      <c r="AN25" s="19"/>
      <c r="AO25" s="19"/>
      <c r="AS25" s="18">
        <f>+N25+V25+W25+X25</f>
        <v>40000000</v>
      </c>
      <c r="AT25" s="19">
        <v>44821</v>
      </c>
      <c r="AU25" s="4" t="s">
        <v>1368</v>
      </c>
      <c r="AY25" s="4" t="s">
        <v>451</v>
      </c>
      <c r="AZ25" s="4" t="s">
        <v>451</v>
      </c>
    </row>
    <row r="26" spans="1:52" s="4" customFormat="1" ht="13.5" customHeight="1" x14ac:dyDescent="0.25">
      <c r="A26" s="4" t="s">
        <v>926</v>
      </c>
      <c r="B26" s="4" t="s">
        <v>760</v>
      </c>
      <c r="C26" s="4" t="s">
        <v>604</v>
      </c>
      <c r="D26" s="4">
        <v>24</v>
      </c>
      <c r="E26" s="4" t="s">
        <v>751</v>
      </c>
      <c r="F26" s="4" t="s">
        <v>403</v>
      </c>
      <c r="G26" s="4" t="s">
        <v>43</v>
      </c>
      <c r="H26" s="4" t="s">
        <v>185</v>
      </c>
      <c r="I26" s="4" t="s">
        <v>398</v>
      </c>
      <c r="J26" s="4">
        <v>79646039</v>
      </c>
      <c r="K26" s="4">
        <v>7</v>
      </c>
      <c r="L26" s="4" t="s">
        <v>584</v>
      </c>
      <c r="M26" s="19">
        <v>44579</v>
      </c>
      <c r="N26" s="4">
        <v>40000000</v>
      </c>
      <c r="O26" s="4">
        <v>5000000</v>
      </c>
      <c r="P26" s="4" t="s">
        <v>393</v>
      </c>
      <c r="Q26" s="4">
        <v>8</v>
      </c>
      <c r="S26" s="4">
        <f t="shared" si="0"/>
        <v>240</v>
      </c>
      <c r="T26" s="19">
        <v>44580</v>
      </c>
      <c r="U26" s="19">
        <v>44822</v>
      </c>
      <c r="V26" s="4">
        <v>15000000</v>
      </c>
      <c r="Y26" s="4">
        <v>90</v>
      </c>
      <c r="Z26" s="19">
        <v>44913</v>
      </c>
      <c r="AB26" s="19"/>
      <c r="AC26" s="19"/>
      <c r="AD26" s="19"/>
      <c r="AF26" s="19"/>
      <c r="AG26" s="19"/>
      <c r="AH26" s="19"/>
      <c r="AI26" s="19"/>
      <c r="AN26" s="19"/>
      <c r="AO26" s="19"/>
      <c r="AS26" s="18">
        <f>+N26+V26+W26+X26</f>
        <v>55000000</v>
      </c>
      <c r="AT26" s="19">
        <v>44913</v>
      </c>
      <c r="AU26" s="4" t="s">
        <v>1368</v>
      </c>
      <c r="AY26" s="4" t="s">
        <v>451</v>
      </c>
      <c r="AZ26" s="4" t="s">
        <v>451</v>
      </c>
    </row>
    <row r="27" spans="1:52" s="4" customFormat="1" ht="13.5" customHeight="1" x14ac:dyDescent="0.25">
      <c r="A27" s="4" t="s">
        <v>926</v>
      </c>
      <c r="B27" s="4" t="s">
        <v>760</v>
      </c>
      <c r="C27" s="4" t="s">
        <v>604</v>
      </c>
      <c r="D27" s="4">
        <v>25</v>
      </c>
      <c r="E27" s="4" t="s">
        <v>751</v>
      </c>
      <c r="F27" s="4" t="s">
        <v>403</v>
      </c>
      <c r="G27" s="4" t="s">
        <v>43</v>
      </c>
      <c r="H27" s="4" t="s">
        <v>186</v>
      </c>
      <c r="I27" s="4" t="s">
        <v>398</v>
      </c>
      <c r="J27" s="4">
        <v>52759991</v>
      </c>
      <c r="K27" s="4">
        <v>1</v>
      </c>
      <c r="L27" s="4" t="s">
        <v>585</v>
      </c>
      <c r="M27" s="19">
        <v>44575</v>
      </c>
      <c r="N27" s="4">
        <v>40000000</v>
      </c>
      <c r="O27" s="4">
        <v>5000000</v>
      </c>
      <c r="P27" s="4" t="s">
        <v>393</v>
      </c>
      <c r="Q27" s="4">
        <v>8</v>
      </c>
      <c r="S27" s="4">
        <f t="shared" si="0"/>
        <v>240</v>
      </c>
      <c r="T27" s="19">
        <v>44579</v>
      </c>
      <c r="U27" s="19">
        <v>44821</v>
      </c>
      <c r="V27" s="4">
        <v>15000000</v>
      </c>
      <c r="Y27" s="4">
        <v>90</v>
      </c>
      <c r="Z27" s="19">
        <v>44912</v>
      </c>
      <c r="AB27" s="19"/>
      <c r="AC27" s="19"/>
      <c r="AD27" s="19"/>
      <c r="AF27" s="19"/>
      <c r="AG27" s="19"/>
      <c r="AH27" s="19"/>
      <c r="AI27" s="19"/>
      <c r="AN27" s="19"/>
      <c r="AO27" s="19"/>
      <c r="AS27" s="18">
        <f>+N27+V27+W27+X27</f>
        <v>55000000</v>
      </c>
      <c r="AT27" s="19">
        <v>44912</v>
      </c>
      <c r="AU27" s="4" t="s">
        <v>1368</v>
      </c>
      <c r="AY27" s="4" t="s">
        <v>451</v>
      </c>
      <c r="AZ27" s="4" t="s">
        <v>451</v>
      </c>
    </row>
    <row r="28" spans="1:52" s="4" customFormat="1" ht="13.5" customHeight="1" x14ac:dyDescent="0.25">
      <c r="A28" s="4" t="s">
        <v>926</v>
      </c>
      <c r="B28" s="4" t="s">
        <v>760</v>
      </c>
      <c r="C28" s="4" t="s">
        <v>604</v>
      </c>
      <c r="D28" s="4">
        <v>26</v>
      </c>
      <c r="E28" s="4" t="s">
        <v>751</v>
      </c>
      <c r="F28" s="4" t="s">
        <v>403</v>
      </c>
      <c r="G28" s="4" t="s">
        <v>43</v>
      </c>
      <c r="H28" s="4" t="s">
        <v>187</v>
      </c>
      <c r="I28" s="4" t="s">
        <v>398</v>
      </c>
      <c r="J28" s="4">
        <v>79416075</v>
      </c>
      <c r="K28" s="4">
        <v>6</v>
      </c>
      <c r="L28" s="4" t="s">
        <v>584</v>
      </c>
      <c r="M28" s="19">
        <v>44575</v>
      </c>
      <c r="N28" s="4">
        <v>40000000</v>
      </c>
      <c r="O28" s="4">
        <v>5000000</v>
      </c>
      <c r="P28" s="4" t="s">
        <v>393</v>
      </c>
      <c r="Q28" s="4">
        <v>8</v>
      </c>
      <c r="S28" s="4">
        <f t="shared" si="0"/>
        <v>240</v>
      </c>
      <c r="T28" s="19">
        <v>44579</v>
      </c>
      <c r="U28" s="19">
        <v>44821</v>
      </c>
      <c r="V28" s="4">
        <v>15000000</v>
      </c>
      <c r="Y28" s="4">
        <v>90</v>
      </c>
      <c r="Z28" s="19">
        <v>44912</v>
      </c>
      <c r="AB28" s="19"/>
      <c r="AC28" s="19"/>
      <c r="AD28" s="19"/>
      <c r="AF28" s="19"/>
      <c r="AG28" s="19"/>
      <c r="AH28" s="19"/>
      <c r="AI28" s="19"/>
      <c r="AN28" s="19"/>
      <c r="AO28" s="19"/>
      <c r="AS28" s="18">
        <f>+N28+V28+W28+X28</f>
        <v>55000000</v>
      </c>
      <c r="AT28" s="19">
        <v>44912</v>
      </c>
      <c r="AU28" s="4" t="s">
        <v>1368</v>
      </c>
      <c r="AY28" s="4" t="s">
        <v>451</v>
      </c>
      <c r="AZ28" s="4" t="s">
        <v>451</v>
      </c>
    </row>
    <row r="29" spans="1:52" s="4" customFormat="1" ht="13.5" customHeight="1" x14ac:dyDescent="0.25">
      <c r="A29" s="4" t="s">
        <v>926</v>
      </c>
      <c r="B29" s="4" t="s">
        <v>760</v>
      </c>
      <c r="C29" s="4" t="s">
        <v>605</v>
      </c>
      <c r="D29" s="4">
        <v>27</v>
      </c>
      <c r="E29" s="4" t="s">
        <v>69</v>
      </c>
      <c r="F29" s="4" t="s">
        <v>403</v>
      </c>
      <c r="G29" s="4" t="s">
        <v>43</v>
      </c>
      <c r="H29" s="4" t="s">
        <v>409</v>
      </c>
      <c r="I29" s="4" t="s">
        <v>398</v>
      </c>
      <c r="J29" s="4">
        <v>52727823</v>
      </c>
      <c r="K29" s="4">
        <v>5</v>
      </c>
      <c r="L29" s="4" t="s">
        <v>585</v>
      </c>
      <c r="M29" s="19">
        <v>44574</v>
      </c>
      <c r="N29" s="4">
        <v>40000000</v>
      </c>
      <c r="O29" s="4">
        <v>5000000</v>
      </c>
      <c r="P29" s="4" t="s">
        <v>393</v>
      </c>
      <c r="Q29" s="4">
        <v>8</v>
      </c>
      <c r="S29" s="4">
        <f t="shared" si="0"/>
        <v>240</v>
      </c>
      <c r="T29" s="19">
        <v>44578</v>
      </c>
      <c r="U29" s="19">
        <v>44820</v>
      </c>
      <c r="Z29" s="19"/>
      <c r="AB29" s="19"/>
      <c r="AC29" s="19"/>
      <c r="AD29" s="19"/>
      <c r="AF29" s="19"/>
      <c r="AG29" s="19"/>
      <c r="AH29" s="19"/>
      <c r="AI29" s="19"/>
      <c r="AN29" s="19"/>
      <c r="AO29" s="19"/>
      <c r="AS29" s="18">
        <f>+N29+V29+W29+X29</f>
        <v>40000000</v>
      </c>
      <c r="AT29" s="19">
        <v>44820</v>
      </c>
      <c r="AU29" s="4" t="s">
        <v>1368</v>
      </c>
      <c r="AY29" s="4" t="s">
        <v>452</v>
      </c>
      <c r="AZ29" s="4" t="s">
        <v>452</v>
      </c>
    </row>
    <row r="30" spans="1:52" s="31" customFormat="1" ht="13.5" customHeight="1" x14ac:dyDescent="0.25">
      <c r="A30" s="31" t="s">
        <v>1354</v>
      </c>
      <c r="B30" s="31" t="s">
        <v>760</v>
      </c>
      <c r="C30" s="31" t="s">
        <v>606</v>
      </c>
      <c r="D30" s="31">
        <v>28</v>
      </c>
      <c r="E30" s="31" t="s">
        <v>70</v>
      </c>
      <c r="F30" s="31" t="s">
        <v>403</v>
      </c>
      <c r="G30" s="31" t="s">
        <v>43</v>
      </c>
      <c r="H30" s="31" t="s">
        <v>188</v>
      </c>
      <c r="I30" s="31" t="s">
        <v>398</v>
      </c>
      <c r="J30" s="31">
        <v>1010230391</v>
      </c>
      <c r="K30" s="31">
        <v>9</v>
      </c>
      <c r="L30" s="31" t="s">
        <v>585</v>
      </c>
      <c r="M30" s="33">
        <v>44576</v>
      </c>
      <c r="N30" s="31">
        <v>40000000</v>
      </c>
      <c r="O30" s="31">
        <v>5000000</v>
      </c>
      <c r="P30" s="31" t="s">
        <v>393</v>
      </c>
      <c r="Q30" s="31">
        <v>8</v>
      </c>
      <c r="S30" s="31">
        <f t="shared" si="0"/>
        <v>240</v>
      </c>
      <c r="T30" s="33">
        <v>44579</v>
      </c>
      <c r="U30" s="33">
        <v>44821</v>
      </c>
      <c r="V30" s="31">
        <v>15000000</v>
      </c>
      <c r="Y30" s="31">
        <v>90</v>
      </c>
      <c r="Z30" s="33">
        <v>44912</v>
      </c>
      <c r="AB30" s="33"/>
      <c r="AC30" s="33"/>
      <c r="AD30" s="33"/>
      <c r="AF30" s="33"/>
      <c r="AG30" s="33"/>
      <c r="AH30" s="33">
        <v>44792</v>
      </c>
      <c r="AI30" s="33">
        <v>44792</v>
      </c>
      <c r="AJ30" s="31" t="s">
        <v>920</v>
      </c>
      <c r="AK30" s="31">
        <v>35450</v>
      </c>
      <c r="AL30" s="31" t="s">
        <v>398</v>
      </c>
      <c r="AM30" s="31">
        <v>1016091770</v>
      </c>
      <c r="AN30" s="33"/>
      <c r="AO30" s="33"/>
      <c r="AS30" s="32">
        <f>+N30+V30+W30+X30</f>
        <v>55000000</v>
      </c>
      <c r="AT30" s="33">
        <v>44912</v>
      </c>
      <c r="AU30" s="31" t="s">
        <v>1368</v>
      </c>
      <c r="AY30" s="31" t="s">
        <v>453</v>
      </c>
      <c r="AZ30" s="31" t="s">
        <v>453</v>
      </c>
    </row>
    <row r="31" spans="1:52" s="4" customFormat="1" ht="13.5" customHeight="1" x14ac:dyDescent="0.25">
      <c r="A31" s="4" t="s">
        <v>926</v>
      </c>
      <c r="B31" s="4" t="s">
        <v>760</v>
      </c>
      <c r="C31" s="4" t="s">
        <v>607</v>
      </c>
      <c r="D31" s="4">
        <v>29</v>
      </c>
      <c r="E31" s="4" t="s">
        <v>70</v>
      </c>
      <c r="F31" s="4" t="s">
        <v>403</v>
      </c>
      <c r="G31" s="4" t="s">
        <v>43</v>
      </c>
      <c r="H31" s="4" t="s">
        <v>410</v>
      </c>
      <c r="I31" s="4" t="s">
        <v>398</v>
      </c>
      <c r="J31" s="4">
        <v>19312050</v>
      </c>
      <c r="K31" s="4">
        <v>7</v>
      </c>
      <c r="L31" s="4" t="s">
        <v>584</v>
      </c>
      <c r="M31" s="19">
        <v>44577</v>
      </c>
      <c r="N31" s="4">
        <v>40000000</v>
      </c>
      <c r="O31" s="4">
        <v>5000000</v>
      </c>
      <c r="P31" s="4" t="s">
        <v>393</v>
      </c>
      <c r="Q31" s="4">
        <v>8</v>
      </c>
      <c r="S31" s="4">
        <f t="shared" si="0"/>
        <v>240</v>
      </c>
      <c r="T31" s="19">
        <v>44579</v>
      </c>
      <c r="U31" s="19">
        <v>44821</v>
      </c>
      <c r="V31" s="4">
        <v>15000000</v>
      </c>
      <c r="Y31" s="4">
        <v>90</v>
      </c>
      <c r="Z31" s="19">
        <v>44912</v>
      </c>
      <c r="AB31" s="19"/>
      <c r="AC31" s="19"/>
      <c r="AD31" s="19"/>
      <c r="AF31" s="19"/>
      <c r="AG31" s="19"/>
      <c r="AH31" s="19"/>
      <c r="AI31" s="19"/>
      <c r="AN31" s="19"/>
      <c r="AO31" s="19"/>
      <c r="AS31" s="18">
        <f>+N31+V31+W31+X31</f>
        <v>55000000</v>
      </c>
      <c r="AT31" s="19">
        <v>44912</v>
      </c>
      <c r="AU31" s="4" t="s">
        <v>1368</v>
      </c>
      <c r="AY31" s="4" t="s">
        <v>454</v>
      </c>
      <c r="AZ31" s="4" t="s">
        <v>454</v>
      </c>
    </row>
    <row r="32" spans="1:52" s="4" customFormat="1" ht="13.5" customHeight="1" x14ac:dyDescent="0.25">
      <c r="A32" s="4" t="s">
        <v>926</v>
      </c>
      <c r="B32" s="4" t="s">
        <v>760</v>
      </c>
      <c r="C32" s="4" t="s">
        <v>608</v>
      </c>
      <c r="D32" s="4">
        <v>30</v>
      </c>
      <c r="E32" s="4" t="s">
        <v>71</v>
      </c>
      <c r="F32" s="4" t="s">
        <v>403</v>
      </c>
      <c r="G32" s="4" t="s">
        <v>44</v>
      </c>
      <c r="H32" s="4" t="s">
        <v>189</v>
      </c>
      <c r="I32" s="4" t="s">
        <v>398</v>
      </c>
      <c r="J32" s="4">
        <v>79750293</v>
      </c>
      <c r="K32" s="4">
        <v>6</v>
      </c>
      <c r="L32" s="4" t="s">
        <v>584</v>
      </c>
      <c r="M32" s="19">
        <v>44576</v>
      </c>
      <c r="N32" s="4">
        <v>22000000</v>
      </c>
      <c r="O32" s="4">
        <v>2750000</v>
      </c>
      <c r="P32" s="4" t="s">
        <v>393</v>
      </c>
      <c r="Q32" s="4">
        <v>8</v>
      </c>
      <c r="S32" s="4">
        <f t="shared" si="0"/>
        <v>240</v>
      </c>
      <c r="T32" s="19">
        <v>44580</v>
      </c>
      <c r="U32" s="19">
        <v>44822</v>
      </c>
      <c r="V32" s="4">
        <v>8250000</v>
      </c>
      <c r="Y32" s="4">
        <v>90</v>
      </c>
      <c r="Z32" s="19">
        <v>44913</v>
      </c>
      <c r="AB32" s="19"/>
      <c r="AC32" s="19"/>
      <c r="AD32" s="19"/>
      <c r="AF32" s="19"/>
      <c r="AG32" s="19"/>
      <c r="AH32" s="19"/>
      <c r="AI32" s="19"/>
      <c r="AN32" s="19"/>
      <c r="AO32" s="19"/>
      <c r="AS32" s="18">
        <f>+N32+V32+W32+X32</f>
        <v>30250000</v>
      </c>
      <c r="AT32" s="19">
        <v>44913</v>
      </c>
      <c r="AU32" s="4" t="s">
        <v>1368</v>
      </c>
      <c r="AY32" s="4" t="s">
        <v>455</v>
      </c>
      <c r="AZ32" s="4" t="s">
        <v>455</v>
      </c>
    </row>
    <row r="33" spans="1:52" s="4" customFormat="1" ht="13.5" customHeight="1" x14ac:dyDescent="0.25">
      <c r="A33" s="4" t="s">
        <v>926</v>
      </c>
      <c r="B33" s="4" t="s">
        <v>760</v>
      </c>
      <c r="C33" s="4" t="s">
        <v>609</v>
      </c>
      <c r="D33" s="4">
        <v>31</v>
      </c>
      <c r="E33" s="4" t="s">
        <v>72</v>
      </c>
      <c r="F33" s="4" t="s">
        <v>403</v>
      </c>
      <c r="G33" s="4" t="s">
        <v>44</v>
      </c>
      <c r="H33" s="4" t="s">
        <v>190</v>
      </c>
      <c r="I33" s="4" t="s">
        <v>398</v>
      </c>
      <c r="J33" s="4">
        <v>1030697953</v>
      </c>
      <c r="K33" s="4">
        <v>5</v>
      </c>
      <c r="L33" s="4" t="s">
        <v>584</v>
      </c>
      <c r="M33" s="19">
        <v>44579</v>
      </c>
      <c r="N33" s="4">
        <v>20800000</v>
      </c>
      <c r="O33" s="4">
        <v>2600000</v>
      </c>
      <c r="P33" s="4" t="s">
        <v>393</v>
      </c>
      <c r="Q33" s="4">
        <v>8</v>
      </c>
      <c r="S33" s="4">
        <f t="shared" si="0"/>
        <v>240</v>
      </c>
      <c r="T33" s="19">
        <v>44580</v>
      </c>
      <c r="U33" s="19">
        <v>44822</v>
      </c>
      <c r="V33" s="4">
        <v>6846667</v>
      </c>
      <c r="W33" s="4">
        <v>866667</v>
      </c>
      <c r="Y33" s="4">
        <v>79</v>
      </c>
      <c r="Z33" s="19">
        <v>44902</v>
      </c>
      <c r="AA33" s="4">
        <v>10</v>
      </c>
      <c r="AB33" s="19">
        <v>44912</v>
      </c>
      <c r="AC33" s="19"/>
      <c r="AD33" s="19"/>
      <c r="AF33" s="19"/>
      <c r="AG33" s="19"/>
      <c r="AH33" s="19"/>
      <c r="AI33" s="19"/>
      <c r="AN33" s="19"/>
      <c r="AO33" s="19"/>
      <c r="AS33" s="18">
        <f>+N33+V33+W33+X33</f>
        <v>28513334</v>
      </c>
      <c r="AT33" s="19">
        <v>44912</v>
      </c>
      <c r="AU33" s="4" t="s">
        <v>1368</v>
      </c>
      <c r="AY33" s="4" t="s">
        <v>456</v>
      </c>
      <c r="AZ33" s="4" t="s">
        <v>456</v>
      </c>
    </row>
    <row r="34" spans="1:52" s="4" customFormat="1" ht="13.5" customHeight="1" x14ac:dyDescent="0.25">
      <c r="A34" s="4" t="s">
        <v>926</v>
      </c>
      <c r="B34" s="4" t="s">
        <v>760</v>
      </c>
      <c r="C34" s="4" t="s">
        <v>609</v>
      </c>
      <c r="D34" s="4">
        <v>32</v>
      </c>
      <c r="E34" s="4" t="s">
        <v>72</v>
      </c>
      <c r="F34" s="4" t="s">
        <v>403</v>
      </c>
      <c r="G34" s="4" t="s">
        <v>44</v>
      </c>
      <c r="H34" s="4" t="s">
        <v>191</v>
      </c>
      <c r="I34" s="4" t="s">
        <v>398</v>
      </c>
      <c r="J34" s="4">
        <v>1106738069</v>
      </c>
      <c r="K34" s="4">
        <v>1</v>
      </c>
      <c r="L34" s="4" t="s">
        <v>584</v>
      </c>
      <c r="M34" s="19">
        <v>44579</v>
      </c>
      <c r="N34" s="4">
        <v>20800000</v>
      </c>
      <c r="O34" s="4">
        <v>2600000</v>
      </c>
      <c r="P34" s="4" t="s">
        <v>393</v>
      </c>
      <c r="Q34" s="4">
        <v>8</v>
      </c>
      <c r="S34" s="4">
        <f t="shared" si="0"/>
        <v>240</v>
      </c>
      <c r="T34" s="19">
        <v>44580</v>
      </c>
      <c r="U34" s="19">
        <v>44822</v>
      </c>
      <c r="V34" s="4">
        <v>6846667</v>
      </c>
      <c r="W34" s="4">
        <v>780000</v>
      </c>
      <c r="Y34" s="4">
        <v>79</v>
      </c>
      <c r="Z34" s="19">
        <v>44902</v>
      </c>
      <c r="AA34" s="4">
        <v>9</v>
      </c>
      <c r="AB34" s="19">
        <v>44911</v>
      </c>
      <c r="AC34" s="19"/>
      <c r="AD34" s="19"/>
      <c r="AF34" s="19"/>
      <c r="AG34" s="19"/>
      <c r="AH34" s="19"/>
      <c r="AI34" s="19"/>
      <c r="AN34" s="19"/>
      <c r="AO34" s="19"/>
      <c r="AS34" s="18">
        <f>+N34+V34+W34+X34</f>
        <v>28426667</v>
      </c>
      <c r="AT34" s="19">
        <v>44911</v>
      </c>
      <c r="AU34" s="4" t="s">
        <v>1368</v>
      </c>
      <c r="AY34" s="4" t="s">
        <v>456</v>
      </c>
      <c r="AZ34" s="4" t="s">
        <v>456</v>
      </c>
    </row>
    <row r="35" spans="1:52" s="4" customFormat="1" ht="13.5" customHeight="1" x14ac:dyDescent="0.25">
      <c r="A35" s="4" t="s">
        <v>926</v>
      </c>
      <c r="B35" s="4" t="s">
        <v>760</v>
      </c>
      <c r="C35" s="4" t="s">
        <v>610</v>
      </c>
      <c r="D35" s="4">
        <v>33</v>
      </c>
      <c r="E35" s="4" t="s">
        <v>73</v>
      </c>
      <c r="F35" s="4" t="s">
        <v>403</v>
      </c>
      <c r="G35" s="4" t="s">
        <v>43</v>
      </c>
      <c r="H35" s="4" t="s">
        <v>192</v>
      </c>
      <c r="I35" s="4" t="s">
        <v>398</v>
      </c>
      <c r="J35" s="4">
        <v>52715002</v>
      </c>
      <c r="K35" s="4">
        <v>3</v>
      </c>
      <c r="L35" s="4" t="s">
        <v>585</v>
      </c>
      <c r="M35" s="19">
        <v>44574</v>
      </c>
      <c r="N35" s="4">
        <v>45600000</v>
      </c>
      <c r="O35" s="4">
        <v>5700000</v>
      </c>
      <c r="P35" s="4" t="s">
        <v>393</v>
      </c>
      <c r="Q35" s="4">
        <v>8</v>
      </c>
      <c r="S35" s="4">
        <f t="shared" si="0"/>
        <v>240</v>
      </c>
      <c r="T35" s="19">
        <v>44575</v>
      </c>
      <c r="U35" s="19">
        <v>44817</v>
      </c>
      <c r="V35" s="4">
        <v>17100000</v>
      </c>
      <c r="W35" s="4">
        <v>3800000</v>
      </c>
      <c r="Y35" s="4">
        <v>90</v>
      </c>
      <c r="Z35" s="19">
        <v>44908</v>
      </c>
      <c r="AA35" s="4">
        <v>20</v>
      </c>
      <c r="AB35" s="19">
        <v>44928</v>
      </c>
      <c r="AC35" s="19"/>
      <c r="AD35" s="19"/>
      <c r="AF35" s="19"/>
      <c r="AG35" s="19"/>
      <c r="AH35" s="19"/>
      <c r="AI35" s="19"/>
      <c r="AN35" s="19"/>
      <c r="AO35" s="19"/>
      <c r="AS35" s="18">
        <f>+N35+V35+W35+X35</f>
        <v>66500000</v>
      </c>
      <c r="AT35" s="19">
        <v>44928</v>
      </c>
      <c r="AU35" s="4" t="s">
        <v>1368</v>
      </c>
      <c r="AY35" s="4" t="s">
        <v>457</v>
      </c>
      <c r="AZ35" s="4" t="s">
        <v>457</v>
      </c>
    </row>
    <row r="36" spans="1:52" s="4" customFormat="1" ht="13.5" customHeight="1" x14ac:dyDescent="0.25">
      <c r="A36" s="4" t="s">
        <v>926</v>
      </c>
      <c r="B36" s="4" t="s">
        <v>760</v>
      </c>
      <c r="C36" s="4" t="s">
        <v>611</v>
      </c>
      <c r="D36" s="4">
        <v>34</v>
      </c>
      <c r="E36" s="4" t="s">
        <v>74</v>
      </c>
      <c r="F36" s="4" t="s">
        <v>403</v>
      </c>
      <c r="G36" s="4" t="s">
        <v>43</v>
      </c>
      <c r="H36" s="4" t="s">
        <v>193</v>
      </c>
      <c r="I36" s="4" t="s">
        <v>398</v>
      </c>
      <c r="J36" s="4">
        <v>80013691</v>
      </c>
      <c r="K36" s="4">
        <v>7</v>
      </c>
      <c r="L36" s="4" t="s">
        <v>584</v>
      </c>
      <c r="M36" s="19">
        <v>44574</v>
      </c>
      <c r="N36" s="4">
        <v>45600000</v>
      </c>
      <c r="O36" s="4">
        <v>5700000</v>
      </c>
      <c r="P36" s="4" t="s">
        <v>393</v>
      </c>
      <c r="Q36" s="4">
        <v>8</v>
      </c>
      <c r="S36" s="4">
        <f t="shared" si="0"/>
        <v>240</v>
      </c>
      <c r="T36" s="19">
        <v>44575</v>
      </c>
      <c r="U36" s="19">
        <v>44817</v>
      </c>
      <c r="V36" s="4">
        <v>21090000</v>
      </c>
      <c r="Y36" s="4">
        <v>111</v>
      </c>
      <c r="Z36" s="19">
        <v>44930</v>
      </c>
      <c r="AB36" s="19"/>
      <c r="AC36" s="19"/>
      <c r="AD36" s="19"/>
      <c r="AF36" s="19"/>
      <c r="AG36" s="19"/>
      <c r="AH36" s="19"/>
      <c r="AI36" s="19"/>
      <c r="AN36" s="19"/>
      <c r="AO36" s="19"/>
      <c r="AS36" s="18">
        <f>+N36+V36+W36+X36</f>
        <v>66690000</v>
      </c>
      <c r="AT36" s="19">
        <v>44930</v>
      </c>
      <c r="AU36" s="4" t="s">
        <v>1368</v>
      </c>
      <c r="AY36" s="4" t="s">
        <v>458</v>
      </c>
      <c r="AZ36" s="4" t="s">
        <v>458</v>
      </c>
    </row>
    <row r="37" spans="1:52" s="22" customFormat="1" ht="13.5" customHeight="1" x14ac:dyDescent="0.25">
      <c r="A37" s="22" t="s">
        <v>37</v>
      </c>
      <c r="B37" s="22" t="s">
        <v>760</v>
      </c>
      <c r="C37" s="22" t="s">
        <v>612</v>
      </c>
      <c r="D37" s="22">
        <v>35</v>
      </c>
      <c r="E37" s="22" t="s">
        <v>75</v>
      </c>
      <c r="F37" s="22" t="s">
        <v>403</v>
      </c>
      <c r="G37" s="22" t="s">
        <v>43</v>
      </c>
      <c r="H37" s="22" t="s">
        <v>194</v>
      </c>
      <c r="I37" s="22" t="s">
        <v>398</v>
      </c>
      <c r="J37" s="22">
        <v>79316173</v>
      </c>
      <c r="K37" s="22">
        <v>0</v>
      </c>
      <c r="L37" s="22" t="s">
        <v>584</v>
      </c>
      <c r="M37" s="24">
        <v>44574</v>
      </c>
      <c r="N37" s="22">
        <v>40000000</v>
      </c>
      <c r="O37" s="22">
        <v>5000000</v>
      </c>
      <c r="P37" s="22" t="s">
        <v>393</v>
      </c>
      <c r="Q37" s="22">
        <v>8</v>
      </c>
      <c r="S37" s="22">
        <f t="shared" si="0"/>
        <v>240</v>
      </c>
      <c r="T37" s="24">
        <v>44575</v>
      </c>
      <c r="U37" s="24">
        <v>44817</v>
      </c>
      <c r="Z37" s="24"/>
      <c r="AB37" s="24"/>
      <c r="AC37" s="24"/>
      <c r="AD37" s="24"/>
      <c r="AF37" s="24"/>
      <c r="AG37" s="24"/>
      <c r="AH37" s="24"/>
      <c r="AI37" s="24"/>
      <c r="AN37" s="24"/>
      <c r="AO37" s="24"/>
      <c r="AS37" s="23">
        <f>+N37+V37+W37+X37</f>
        <v>40000000</v>
      </c>
      <c r="AT37" s="24">
        <v>44817</v>
      </c>
      <c r="AU37" s="22" t="s">
        <v>1368</v>
      </c>
      <c r="AY37" s="22" t="s">
        <v>459</v>
      </c>
      <c r="AZ37" s="22" t="s">
        <v>459</v>
      </c>
    </row>
    <row r="38" spans="1:52" s="4" customFormat="1" ht="13.5" customHeight="1" x14ac:dyDescent="0.25">
      <c r="A38" s="4" t="s">
        <v>926</v>
      </c>
      <c r="B38" s="4" t="s">
        <v>760</v>
      </c>
      <c r="C38" s="4" t="s">
        <v>613</v>
      </c>
      <c r="D38" s="4">
        <v>36</v>
      </c>
      <c r="E38" s="4" t="s">
        <v>76</v>
      </c>
      <c r="F38" s="4" t="s">
        <v>403</v>
      </c>
      <c r="G38" s="4" t="s">
        <v>44</v>
      </c>
      <c r="H38" s="4" t="s">
        <v>195</v>
      </c>
      <c r="I38" s="4" t="s">
        <v>398</v>
      </c>
      <c r="J38" s="4">
        <v>52807630</v>
      </c>
      <c r="K38" s="4">
        <v>4</v>
      </c>
      <c r="L38" s="4" t="s">
        <v>585</v>
      </c>
      <c r="M38" s="19">
        <v>44578</v>
      </c>
      <c r="N38" s="4">
        <v>27200000</v>
      </c>
      <c r="O38" s="4">
        <v>3400000</v>
      </c>
      <c r="P38" s="4" t="s">
        <v>393</v>
      </c>
      <c r="Q38" s="4">
        <v>8</v>
      </c>
      <c r="S38" s="4">
        <f t="shared" si="0"/>
        <v>240</v>
      </c>
      <c r="T38" s="19">
        <v>44580</v>
      </c>
      <c r="U38" s="19">
        <v>44822</v>
      </c>
      <c r="V38" s="4">
        <v>10200000</v>
      </c>
      <c r="W38" s="4">
        <v>1133333</v>
      </c>
      <c r="Y38" s="4">
        <v>90</v>
      </c>
      <c r="Z38" s="19">
        <v>44913</v>
      </c>
      <c r="AA38" s="4">
        <v>10</v>
      </c>
      <c r="AB38" s="19">
        <v>44923</v>
      </c>
      <c r="AC38" s="19"/>
      <c r="AD38" s="19"/>
      <c r="AF38" s="19"/>
      <c r="AG38" s="19"/>
      <c r="AH38" s="19"/>
      <c r="AI38" s="19"/>
      <c r="AN38" s="19"/>
      <c r="AO38" s="19"/>
      <c r="AS38" s="18">
        <f>+N38+V38+W38+X38</f>
        <v>38533333</v>
      </c>
      <c r="AT38" s="19">
        <v>44923</v>
      </c>
      <c r="AU38" s="4" t="s">
        <v>1368</v>
      </c>
      <c r="AY38" s="4" t="s">
        <v>460</v>
      </c>
      <c r="AZ38" s="4" t="s">
        <v>460</v>
      </c>
    </row>
    <row r="39" spans="1:52" s="4" customFormat="1" ht="13.5" customHeight="1" x14ac:dyDescent="0.25">
      <c r="A39" s="4" t="s">
        <v>926</v>
      </c>
      <c r="B39" s="4" t="s">
        <v>760</v>
      </c>
      <c r="C39" s="4" t="s">
        <v>614</v>
      </c>
      <c r="D39" s="4">
        <v>37</v>
      </c>
      <c r="E39" s="4" t="s">
        <v>77</v>
      </c>
      <c r="F39" s="4" t="s">
        <v>403</v>
      </c>
      <c r="G39" s="4" t="s">
        <v>43</v>
      </c>
      <c r="H39" s="4" t="s">
        <v>196</v>
      </c>
      <c r="I39" s="4" t="s">
        <v>398</v>
      </c>
      <c r="J39" s="4">
        <v>1020754067</v>
      </c>
      <c r="K39" s="4">
        <v>2</v>
      </c>
      <c r="L39" s="4" t="s">
        <v>584</v>
      </c>
      <c r="M39" s="19">
        <v>44580</v>
      </c>
      <c r="N39" s="4">
        <v>48000000</v>
      </c>
      <c r="O39" s="4">
        <v>6000000</v>
      </c>
      <c r="P39" s="4" t="s">
        <v>393</v>
      </c>
      <c r="Q39" s="4">
        <v>8</v>
      </c>
      <c r="S39" s="4">
        <f t="shared" si="0"/>
        <v>240</v>
      </c>
      <c r="T39" s="19">
        <v>44581</v>
      </c>
      <c r="U39" s="19">
        <v>44823</v>
      </c>
      <c r="Z39" s="19"/>
      <c r="AB39" s="19"/>
      <c r="AC39" s="19"/>
      <c r="AD39" s="19"/>
      <c r="AF39" s="19"/>
      <c r="AG39" s="19"/>
      <c r="AH39" s="19"/>
      <c r="AI39" s="19"/>
      <c r="AN39" s="19"/>
      <c r="AO39" s="19"/>
      <c r="AS39" s="18">
        <f>+N39+V39+W39+X39</f>
        <v>48000000</v>
      </c>
      <c r="AT39" s="19">
        <v>44823</v>
      </c>
      <c r="AU39" s="4" t="s">
        <v>1368</v>
      </c>
      <c r="AY39" s="4" t="s">
        <v>461</v>
      </c>
      <c r="AZ39" s="4" t="s">
        <v>461</v>
      </c>
    </row>
    <row r="40" spans="1:52" s="4" customFormat="1" ht="13.5" customHeight="1" x14ac:dyDescent="0.25">
      <c r="A40" s="4" t="s">
        <v>926</v>
      </c>
      <c r="B40" s="4" t="s">
        <v>760</v>
      </c>
      <c r="C40" s="4" t="s">
        <v>615</v>
      </c>
      <c r="D40" s="4">
        <v>38</v>
      </c>
      <c r="E40" s="4" t="s">
        <v>78</v>
      </c>
      <c r="F40" s="4" t="s">
        <v>403</v>
      </c>
      <c r="G40" s="4" t="s">
        <v>44</v>
      </c>
      <c r="H40" s="4" t="s">
        <v>197</v>
      </c>
      <c r="I40" s="4" t="s">
        <v>398</v>
      </c>
      <c r="J40" s="4">
        <v>1119886269</v>
      </c>
      <c r="K40" s="4">
        <v>9</v>
      </c>
      <c r="L40" s="4" t="s">
        <v>585</v>
      </c>
      <c r="M40" s="19">
        <v>44575</v>
      </c>
      <c r="N40" s="4">
        <v>27200000</v>
      </c>
      <c r="O40" s="4">
        <v>3400000</v>
      </c>
      <c r="P40" s="4" t="s">
        <v>393</v>
      </c>
      <c r="Q40" s="4">
        <v>8</v>
      </c>
      <c r="S40" s="4">
        <f t="shared" si="0"/>
        <v>240</v>
      </c>
      <c r="T40" s="19">
        <v>44579</v>
      </c>
      <c r="U40" s="19">
        <v>44821</v>
      </c>
      <c r="V40" s="4">
        <v>11900000</v>
      </c>
      <c r="Y40" s="4">
        <v>105</v>
      </c>
      <c r="Z40" s="19">
        <v>44928</v>
      </c>
      <c r="AB40" s="19"/>
      <c r="AC40" s="19"/>
      <c r="AD40" s="19"/>
      <c r="AF40" s="19"/>
      <c r="AG40" s="19"/>
      <c r="AH40" s="19"/>
      <c r="AI40" s="19"/>
      <c r="AN40" s="19"/>
      <c r="AO40" s="19"/>
      <c r="AS40" s="18">
        <f>+N40+V40+W40+X40</f>
        <v>39100000</v>
      </c>
      <c r="AT40" s="19">
        <v>44928</v>
      </c>
      <c r="AU40" s="4" t="s">
        <v>1368</v>
      </c>
      <c r="AY40" s="4" t="s">
        <v>462</v>
      </c>
      <c r="AZ40" s="4" t="s">
        <v>462</v>
      </c>
    </row>
    <row r="41" spans="1:52" s="4" customFormat="1" ht="13.5" customHeight="1" x14ac:dyDescent="0.25">
      <c r="A41" s="4" t="s">
        <v>926</v>
      </c>
      <c r="B41" s="4" t="s">
        <v>760</v>
      </c>
      <c r="C41" s="4" t="s">
        <v>615</v>
      </c>
      <c r="D41" s="4">
        <v>39</v>
      </c>
      <c r="E41" s="4" t="s">
        <v>78</v>
      </c>
      <c r="F41" s="4" t="s">
        <v>403</v>
      </c>
      <c r="G41" s="4" t="s">
        <v>44</v>
      </c>
      <c r="H41" s="4" t="s">
        <v>198</v>
      </c>
      <c r="I41" s="4" t="s">
        <v>398</v>
      </c>
      <c r="J41" s="4">
        <v>1012401436</v>
      </c>
      <c r="K41" s="4">
        <v>3</v>
      </c>
      <c r="L41" s="4" t="s">
        <v>585</v>
      </c>
      <c r="M41" s="19">
        <v>44585</v>
      </c>
      <c r="N41" s="4">
        <v>27200000</v>
      </c>
      <c r="O41" s="4">
        <v>3400000</v>
      </c>
      <c r="P41" s="4" t="s">
        <v>393</v>
      </c>
      <c r="Q41" s="4">
        <v>8</v>
      </c>
      <c r="S41" s="4">
        <f t="shared" si="0"/>
        <v>240</v>
      </c>
      <c r="T41" s="19">
        <v>44586</v>
      </c>
      <c r="U41" s="19">
        <v>44828</v>
      </c>
      <c r="V41" s="4">
        <v>11900000</v>
      </c>
      <c r="Y41" s="4">
        <v>105</v>
      </c>
      <c r="Z41" s="19">
        <v>44935</v>
      </c>
      <c r="AB41" s="19"/>
      <c r="AC41" s="19"/>
      <c r="AD41" s="19"/>
      <c r="AF41" s="19"/>
      <c r="AG41" s="19"/>
      <c r="AH41" s="19"/>
      <c r="AI41" s="19"/>
      <c r="AN41" s="19"/>
      <c r="AO41" s="19"/>
      <c r="AS41" s="18">
        <f>+N41+V41+W41+X41</f>
        <v>39100000</v>
      </c>
      <c r="AT41" s="19">
        <v>44935</v>
      </c>
      <c r="AU41" s="4" t="s">
        <v>1368</v>
      </c>
      <c r="AY41" s="4" t="s">
        <v>462</v>
      </c>
      <c r="AZ41" s="4" t="s">
        <v>462</v>
      </c>
    </row>
    <row r="42" spans="1:52" s="4" customFormat="1" ht="13.5" customHeight="1" x14ac:dyDescent="0.25">
      <c r="A42" s="4" t="s">
        <v>926</v>
      </c>
      <c r="B42" s="4" t="s">
        <v>760</v>
      </c>
      <c r="C42" s="4" t="s">
        <v>616</v>
      </c>
      <c r="D42" s="4">
        <v>40</v>
      </c>
      <c r="E42" s="4" t="s">
        <v>79</v>
      </c>
      <c r="F42" s="4" t="s">
        <v>403</v>
      </c>
      <c r="G42" s="4" t="s">
        <v>43</v>
      </c>
      <c r="H42" s="4" t="s">
        <v>199</v>
      </c>
      <c r="I42" s="4" t="s">
        <v>398</v>
      </c>
      <c r="J42" s="4">
        <v>74080099</v>
      </c>
      <c r="K42" s="4">
        <v>1</v>
      </c>
      <c r="L42" s="4" t="s">
        <v>584</v>
      </c>
      <c r="M42" s="19">
        <v>44579</v>
      </c>
      <c r="N42" s="4">
        <v>40000000</v>
      </c>
      <c r="O42" s="4">
        <v>5000000</v>
      </c>
      <c r="P42" s="4" t="s">
        <v>393</v>
      </c>
      <c r="Q42" s="4">
        <v>8</v>
      </c>
      <c r="S42" s="4">
        <f t="shared" si="0"/>
        <v>240</v>
      </c>
      <c r="T42" s="19">
        <v>44580</v>
      </c>
      <c r="U42" s="19">
        <v>44822</v>
      </c>
      <c r="V42" s="4">
        <v>15000000</v>
      </c>
      <c r="Y42" s="4">
        <v>90</v>
      </c>
      <c r="Z42" s="19">
        <v>44913</v>
      </c>
      <c r="AB42" s="19"/>
      <c r="AC42" s="19"/>
      <c r="AD42" s="19"/>
      <c r="AF42" s="19"/>
      <c r="AG42" s="19"/>
      <c r="AH42" s="19"/>
      <c r="AI42" s="19"/>
      <c r="AN42" s="19"/>
      <c r="AO42" s="19"/>
      <c r="AS42" s="18">
        <f>+N42+V42+W42+X42</f>
        <v>55000000</v>
      </c>
      <c r="AT42" s="19">
        <v>44913</v>
      </c>
      <c r="AU42" s="4" t="s">
        <v>1368</v>
      </c>
      <c r="AY42" s="4" t="s">
        <v>463</v>
      </c>
      <c r="AZ42" s="4" t="s">
        <v>463</v>
      </c>
    </row>
    <row r="43" spans="1:52" s="4" customFormat="1" ht="13.5" customHeight="1" x14ac:dyDescent="0.25">
      <c r="A43" s="4" t="s">
        <v>926</v>
      </c>
      <c r="B43" s="4" t="s">
        <v>760</v>
      </c>
      <c r="C43" s="4" t="s">
        <v>617</v>
      </c>
      <c r="D43" s="4">
        <v>41</v>
      </c>
      <c r="E43" s="4" t="s">
        <v>80</v>
      </c>
      <c r="F43" s="4" t="s">
        <v>403</v>
      </c>
      <c r="G43" s="4" t="s">
        <v>43</v>
      </c>
      <c r="H43" s="4" t="s">
        <v>200</v>
      </c>
      <c r="I43" s="4" t="s">
        <v>398</v>
      </c>
      <c r="J43" s="4">
        <v>30232582</v>
      </c>
      <c r="K43" s="4">
        <v>1</v>
      </c>
      <c r="L43" s="4" t="s">
        <v>585</v>
      </c>
      <c r="M43" s="19">
        <v>44575</v>
      </c>
      <c r="N43" s="4">
        <v>60000000</v>
      </c>
      <c r="O43" s="4">
        <v>7500000</v>
      </c>
      <c r="P43" s="4" t="s">
        <v>393</v>
      </c>
      <c r="Q43" s="4">
        <v>8</v>
      </c>
      <c r="S43" s="4">
        <f t="shared" si="0"/>
        <v>240</v>
      </c>
      <c r="T43" s="19">
        <v>44580</v>
      </c>
      <c r="U43" s="19">
        <v>44822</v>
      </c>
      <c r="V43" s="4">
        <v>26250000</v>
      </c>
      <c r="Y43" s="4">
        <v>105</v>
      </c>
      <c r="Z43" s="19">
        <v>44929</v>
      </c>
      <c r="AB43" s="19"/>
      <c r="AC43" s="19"/>
      <c r="AD43" s="19"/>
      <c r="AF43" s="19"/>
      <c r="AG43" s="19"/>
      <c r="AH43" s="19"/>
      <c r="AI43" s="19"/>
      <c r="AN43" s="19"/>
      <c r="AO43" s="19"/>
      <c r="AS43" s="18">
        <f>+N43+V43+W43+X43</f>
        <v>86250000</v>
      </c>
      <c r="AT43" s="19">
        <v>44929</v>
      </c>
      <c r="AU43" s="4" t="s">
        <v>1368</v>
      </c>
      <c r="AY43" s="4" t="s">
        <v>464</v>
      </c>
      <c r="AZ43" s="4" t="s">
        <v>464</v>
      </c>
    </row>
    <row r="44" spans="1:52" s="4" customFormat="1" ht="13.5" customHeight="1" x14ac:dyDescent="0.25">
      <c r="A44" s="4" t="s">
        <v>926</v>
      </c>
      <c r="B44" s="4" t="s">
        <v>760</v>
      </c>
      <c r="C44" s="4" t="s">
        <v>618</v>
      </c>
      <c r="D44" s="4">
        <v>42</v>
      </c>
      <c r="E44" s="4" t="s">
        <v>81</v>
      </c>
      <c r="F44" s="4" t="s">
        <v>403</v>
      </c>
      <c r="G44" s="4" t="s">
        <v>43</v>
      </c>
      <c r="H44" s="4" t="s">
        <v>201</v>
      </c>
      <c r="I44" s="4" t="s">
        <v>398</v>
      </c>
      <c r="J44" s="4">
        <v>51591190</v>
      </c>
      <c r="K44" s="4">
        <v>1</v>
      </c>
      <c r="L44" s="4" t="s">
        <v>585</v>
      </c>
      <c r="M44" s="19">
        <v>44575</v>
      </c>
      <c r="N44" s="4">
        <v>74800000</v>
      </c>
      <c r="O44" s="4">
        <v>6800000</v>
      </c>
      <c r="P44" s="4" t="s">
        <v>391</v>
      </c>
      <c r="Q44" s="4">
        <v>11</v>
      </c>
      <c r="S44" s="4">
        <f t="shared" si="0"/>
        <v>330</v>
      </c>
      <c r="T44" s="19">
        <v>44578</v>
      </c>
      <c r="U44" s="19">
        <v>44911</v>
      </c>
      <c r="V44" s="4">
        <v>3626667</v>
      </c>
      <c r="Y44" s="4">
        <v>17</v>
      </c>
      <c r="Z44" s="19">
        <v>44928</v>
      </c>
      <c r="AB44" s="19"/>
      <c r="AC44" s="19"/>
      <c r="AD44" s="19"/>
      <c r="AF44" s="19"/>
      <c r="AG44" s="19"/>
      <c r="AH44" s="19"/>
      <c r="AI44" s="19"/>
      <c r="AN44" s="19"/>
      <c r="AO44" s="19"/>
      <c r="AS44" s="18">
        <f>+N44+V44+W44+X44</f>
        <v>78426667</v>
      </c>
      <c r="AT44" s="19">
        <v>44928</v>
      </c>
      <c r="AU44" s="4" t="s">
        <v>1368</v>
      </c>
      <c r="AY44" s="4" t="s">
        <v>465</v>
      </c>
      <c r="AZ44" s="4" t="s">
        <v>465</v>
      </c>
    </row>
    <row r="45" spans="1:52" s="22" customFormat="1" ht="13.5" customHeight="1" x14ac:dyDescent="0.25">
      <c r="A45" s="22" t="s">
        <v>37</v>
      </c>
      <c r="B45" s="22" t="s">
        <v>760</v>
      </c>
      <c r="C45" s="22" t="s">
        <v>619</v>
      </c>
      <c r="D45" s="22">
        <v>43</v>
      </c>
      <c r="E45" s="22" t="s">
        <v>82</v>
      </c>
      <c r="F45" s="22" t="s">
        <v>403</v>
      </c>
      <c r="G45" s="22" t="s">
        <v>43</v>
      </c>
      <c r="H45" s="22" t="s">
        <v>202</v>
      </c>
      <c r="I45" s="22" t="s">
        <v>398</v>
      </c>
      <c r="J45" s="22">
        <v>1116545814</v>
      </c>
      <c r="K45" s="22">
        <v>1</v>
      </c>
      <c r="L45" s="22" t="s">
        <v>585</v>
      </c>
      <c r="M45" s="24">
        <v>44578</v>
      </c>
      <c r="N45" s="22">
        <v>45600000</v>
      </c>
      <c r="O45" s="22">
        <v>5700000</v>
      </c>
      <c r="P45" s="22" t="s">
        <v>393</v>
      </c>
      <c r="Q45" s="22">
        <v>8</v>
      </c>
      <c r="S45" s="22">
        <f t="shared" si="0"/>
        <v>240</v>
      </c>
      <c r="T45" s="24">
        <v>44580</v>
      </c>
      <c r="U45" s="24">
        <v>44822</v>
      </c>
      <c r="Z45" s="24"/>
      <c r="AB45" s="24"/>
      <c r="AC45" s="24"/>
      <c r="AD45" s="24"/>
      <c r="AF45" s="24"/>
      <c r="AG45" s="24"/>
      <c r="AH45" s="24"/>
      <c r="AI45" s="24"/>
      <c r="AN45" s="24"/>
      <c r="AO45" s="24"/>
      <c r="AS45" s="23">
        <f>+N45+V45+W45+X45</f>
        <v>45600000</v>
      </c>
      <c r="AT45" s="24">
        <v>44822</v>
      </c>
      <c r="AU45" s="22" t="s">
        <v>1368</v>
      </c>
      <c r="AY45" s="22" t="s">
        <v>466</v>
      </c>
      <c r="AZ45" s="22" t="s">
        <v>466</v>
      </c>
    </row>
    <row r="46" spans="1:52" s="4" customFormat="1" ht="13.5" customHeight="1" x14ac:dyDescent="0.25">
      <c r="A46" s="4" t="s">
        <v>926</v>
      </c>
      <c r="B46" s="4" t="s">
        <v>760</v>
      </c>
      <c r="C46" s="4" t="s">
        <v>620</v>
      </c>
      <c r="D46" s="4">
        <v>44</v>
      </c>
      <c r="E46" s="4" t="s">
        <v>83</v>
      </c>
      <c r="F46" s="4" t="s">
        <v>403</v>
      </c>
      <c r="G46" s="4" t="s">
        <v>44</v>
      </c>
      <c r="H46" s="4" t="s">
        <v>203</v>
      </c>
      <c r="I46" s="4" t="s">
        <v>398</v>
      </c>
      <c r="J46" s="4">
        <v>79254325</v>
      </c>
      <c r="K46" s="4">
        <v>6</v>
      </c>
      <c r="L46" s="4" t="s">
        <v>584</v>
      </c>
      <c r="M46" s="19">
        <v>44578</v>
      </c>
      <c r="N46" s="4">
        <v>27200000</v>
      </c>
      <c r="O46" s="4">
        <v>3400000</v>
      </c>
      <c r="P46" s="4" t="s">
        <v>393</v>
      </c>
      <c r="Q46" s="4">
        <v>8</v>
      </c>
      <c r="S46" s="4">
        <f t="shared" si="0"/>
        <v>240</v>
      </c>
      <c r="T46" s="19">
        <v>44580</v>
      </c>
      <c r="U46" s="19">
        <v>44822</v>
      </c>
      <c r="V46" s="4">
        <v>11900000</v>
      </c>
      <c r="Y46" s="4">
        <v>105</v>
      </c>
      <c r="Z46" s="19">
        <v>44929</v>
      </c>
      <c r="AB46" s="19"/>
      <c r="AC46" s="19"/>
      <c r="AD46" s="19"/>
      <c r="AF46" s="19"/>
      <c r="AG46" s="19"/>
      <c r="AH46" s="19"/>
      <c r="AI46" s="19"/>
      <c r="AN46" s="19"/>
      <c r="AO46" s="19"/>
      <c r="AS46" s="18">
        <f>+N46+V46+W46+X46</f>
        <v>39100000</v>
      </c>
      <c r="AT46" s="19">
        <v>44929</v>
      </c>
      <c r="AU46" s="4" t="s">
        <v>1368</v>
      </c>
      <c r="AY46" s="4" t="s">
        <v>467</v>
      </c>
      <c r="AZ46" s="4" t="s">
        <v>467</v>
      </c>
    </row>
    <row r="47" spans="1:52" s="4" customFormat="1" ht="13.5" customHeight="1" x14ac:dyDescent="0.25">
      <c r="A47" s="4" t="s">
        <v>926</v>
      </c>
      <c r="B47" s="4" t="s">
        <v>760</v>
      </c>
      <c r="C47" s="4" t="s">
        <v>621</v>
      </c>
      <c r="D47" s="4">
        <v>45</v>
      </c>
      <c r="E47" s="4" t="s">
        <v>84</v>
      </c>
      <c r="F47" s="4" t="s">
        <v>403</v>
      </c>
      <c r="G47" s="4" t="s">
        <v>44</v>
      </c>
      <c r="H47" s="4" t="s">
        <v>204</v>
      </c>
      <c r="I47" s="4" t="s">
        <v>398</v>
      </c>
      <c r="J47" s="4">
        <v>80113532</v>
      </c>
      <c r="K47" s="4">
        <v>3</v>
      </c>
      <c r="L47" s="4" t="s">
        <v>584</v>
      </c>
      <c r="M47" s="19">
        <v>44575</v>
      </c>
      <c r="N47" s="4">
        <v>20800000</v>
      </c>
      <c r="O47" s="4">
        <v>2600000</v>
      </c>
      <c r="P47" s="4" t="s">
        <v>393</v>
      </c>
      <c r="Q47" s="4">
        <v>8</v>
      </c>
      <c r="S47" s="4">
        <f t="shared" si="0"/>
        <v>240</v>
      </c>
      <c r="T47" s="19">
        <v>44579</v>
      </c>
      <c r="U47" s="19">
        <v>44821</v>
      </c>
      <c r="V47" s="4">
        <v>7973333</v>
      </c>
      <c r="W47" s="4">
        <v>866667</v>
      </c>
      <c r="Y47" s="4">
        <v>92</v>
      </c>
      <c r="Z47" s="19">
        <v>44914</v>
      </c>
      <c r="AA47" s="4">
        <v>10</v>
      </c>
      <c r="AB47" s="19">
        <v>44924</v>
      </c>
      <c r="AC47" s="19"/>
      <c r="AD47" s="19"/>
      <c r="AF47" s="19"/>
      <c r="AG47" s="19"/>
      <c r="AH47" s="19"/>
      <c r="AI47" s="19"/>
      <c r="AN47" s="19"/>
      <c r="AO47" s="19"/>
      <c r="AS47" s="18">
        <f>+N47+V47+W47+X47</f>
        <v>29640000</v>
      </c>
      <c r="AT47" s="19">
        <v>44924</v>
      </c>
      <c r="AU47" s="4" t="s">
        <v>1368</v>
      </c>
      <c r="AY47" s="4" t="s">
        <v>468</v>
      </c>
      <c r="AZ47" s="4" t="s">
        <v>468</v>
      </c>
    </row>
    <row r="48" spans="1:52" s="4" customFormat="1" ht="13.5" customHeight="1" x14ac:dyDescent="0.25">
      <c r="A48" s="4" t="s">
        <v>926</v>
      </c>
      <c r="B48" s="4" t="s">
        <v>760</v>
      </c>
      <c r="C48" s="4" t="s">
        <v>621</v>
      </c>
      <c r="D48" s="4">
        <v>46</v>
      </c>
      <c r="E48" s="4" t="s">
        <v>84</v>
      </c>
      <c r="F48" s="4" t="s">
        <v>403</v>
      </c>
      <c r="G48" s="4" t="s">
        <v>44</v>
      </c>
      <c r="H48" s="4" t="s">
        <v>205</v>
      </c>
      <c r="I48" s="4" t="s">
        <v>398</v>
      </c>
      <c r="J48" s="4">
        <v>1030632130</v>
      </c>
      <c r="K48" s="4">
        <v>1</v>
      </c>
      <c r="L48" s="4" t="s">
        <v>584</v>
      </c>
      <c r="M48" s="19">
        <v>44575</v>
      </c>
      <c r="N48" s="4">
        <v>20800000</v>
      </c>
      <c r="O48" s="4">
        <v>2600000</v>
      </c>
      <c r="P48" s="4" t="s">
        <v>393</v>
      </c>
      <c r="Q48" s="4">
        <v>8</v>
      </c>
      <c r="S48" s="4">
        <f t="shared" si="0"/>
        <v>240</v>
      </c>
      <c r="T48" s="19">
        <v>44580</v>
      </c>
      <c r="U48" s="19">
        <v>44822</v>
      </c>
      <c r="V48" s="4">
        <v>7973333</v>
      </c>
      <c r="Y48" s="4">
        <v>92</v>
      </c>
      <c r="Z48" s="19">
        <v>44915</v>
      </c>
      <c r="AB48" s="19"/>
      <c r="AC48" s="19"/>
      <c r="AD48" s="19"/>
      <c r="AF48" s="19"/>
      <c r="AG48" s="19"/>
      <c r="AH48" s="19"/>
      <c r="AI48" s="19"/>
      <c r="AN48" s="19"/>
      <c r="AO48" s="19"/>
      <c r="AS48" s="18">
        <f>+N48+V48+W48+X48</f>
        <v>28773333</v>
      </c>
      <c r="AT48" s="19">
        <v>44915</v>
      </c>
      <c r="AU48" s="4" t="s">
        <v>1368</v>
      </c>
      <c r="AY48" s="4" t="s">
        <v>468</v>
      </c>
      <c r="AZ48" s="4" t="s">
        <v>468</v>
      </c>
    </row>
    <row r="49" spans="1:52" s="4" customFormat="1" ht="13.5" customHeight="1" x14ac:dyDescent="0.25">
      <c r="A49" s="4" t="s">
        <v>926</v>
      </c>
      <c r="B49" s="4" t="s">
        <v>760</v>
      </c>
      <c r="C49" s="4" t="s">
        <v>622</v>
      </c>
      <c r="D49" s="4">
        <v>47</v>
      </c>
      <c r="E49" s="4" t="s">
        <v>85</v>
      </c>
      <c r="F49" s="4" t="s">
        <v>403</v>
      </c>
      <c r="G49" s="4" t="s">
        <v>43</v>
      </c>
      <c r="H49" s="4" t="s">
        <v>206</v>
      </c>
      <c r="I49" s="4" t="s">
        <v>398</v>
      </c>
      <c r="J49" s="4">
        <v>1018419856</v>
      </c>
      <c r="K49" s="4">
        <v>4</v>
      </c>
      <c r="L49" s="4" t="s">
        <v>584</v>
      </c>
      <c r="M49" s="19">
        <v>44575</v>
      </c>
      <c r="N49" s="4">
        <v>60000000</v>
      </c>
      <c r="O49" s="4">
        <v>7500000</v>
      </c>
      <c r="P49" s="4" t="s">
        <v>393</v>
      </c>
      <c r="Q49" s="4">
        <v>8</v>
      </c>
      <c r="S49" s="4">
        <f t="shared" si="0"/>
        <v>240</v>
      </c>
      <c r="T49" s="19">
        <v>44579</v>
      </c>
      <c r="U49" s="19">
        <v>44821</v>
      </c>
      <c r="V49" s="4">
        <v>22500000</v>
      </c>
      <c r="W49" s="4">
        <v>2500000</v>
      </c>
      <c r="Y49" s="4">
        <v>90</v>
      </c>
      <c r="Z49" s="19">
        <v>44912</v>
      </c>
      <c r="AA49" s="4">
        <v>10</v>
      </c>
      <c r="AB49" s="19">
        <v>44922</v>
      </c>
      <c r="AC49" s="19"/>
      <c r="AD49" s="19"/>
      <c r="AF49" s="19"/>
      <c r="AG49" s="19"/>
      <c r="AH49" s="19"/>
      <c r="AI49" s="19"/>
      <c r="AN49" s="19"/>
      <c r="AO49" s="19"/>
      <c r="AS49" s="18">
        <f>+N49+V49+W49+X49</f>
        <v>85000000</v>
      </c>
      <c r="AT49" s="19">
        <v>44922</v>
      </c>
      <c r="AU49" s="4" t="s">
        <v>1368</v>
      </c>
      <c r="AY49" s="4" t="s">
        <v>469</v>
      </c>
      <c r="AZ49" s="4" t="s">
        <v>469</v>
      </c>
    </row>
    <row r="50" spans="1:52" s="4" customFormat="1" ht="13.5" customHeight="1" x14ac:dyDescent="0.25">
      <c r="A50" s="4" t="s">
        <v>926</v>
      </c>
      <c r="B50" s="4" t="s">
        <v>760</v>
      </c>
      <c r="C50" s="4" t="s">
        <v>623</v>
      </c>
      <c r="D50" s="4">
        <v>48</v>
      </c>
      <c r="E50" s="4" t="s">
        <v>86</v>
      </c>
      <c r="F50" s="4" t="s">
        <v>403</v>
      </c>
      <c r="G50" s="4" t="s">
        <v>43</v>
      </c>
      <c r="H50" s="4" t="s">
        <v>207</v>
      </c>
      <c r="I50" s="4" t="s">
        <v>398</v>
      </c>
      <c r="J50" s="4">
        <v>94391606</v>
      </c>
      <c r="K50" s="4">
        <v>1</v>
      </c>
      <c r="L50" s="4" t="s">
        <v>584</v>
      </c>
      <c r="M50" s="19">
        <v>44575</v>
      </c>
      <c r="N50" s="4">
        <v>54400000</v>
      </c>
      <c r="O50" s="4">
        <v>6800000</v>
      </c>
      <c r="P50" s="4" t="s">
        <v>393</v>
      </c>
      <c r="Q50" s="4">
        <v>8</v>
      </c>
      <c r="S50" s="4">
        <f t="shared" si="0"/>
        <v>240</v>
      </c>
      <c r="T50" s="19">
        <v>44579</v>
      </c>
      <c r="U50" s="19">
        <v>44821</v>
      </c>
      <c r="V50" s="4">
        <v>23800000</v>
      </c>
      <c r="Y50" s="4">
        <v>105</v>
      </c>
      <c r="Z50" s="19">
        <v>44928</v>
      </c>
      <c r="AB50" s="19"/>
      <c r="AC50" s="19"/>
      <c r="AD50" s="19"/>
      <c r="AF50" s="19"/>
      <c r="AG50" s="19"/>
      <c r="AH50" s="19"/>
      <c r="AI50" s="19"/>
      <c r="AN50" s="19"/>
      <c r="AO50" s="19"/>
      <c r="AS50" s="18">
        <f>+N50+V50+W50+X50</f>
        <v>78200000</v>
      </c>
      <c r="AT50" s="19">
        <v>44928</v>
      </c>
      <c r="AU50" s="4" t="s">
        <v>1368</v>
      </c>
      <c r="AY50" s="4" t="s">
        <v>470</v>
      </c>
      <c r="AZ50" s="4" t="s">
        <v>470</v>
      </c>
    </row>
    <row r="51" spans="1:52" s="4" customFormat="1" ht="13.5" customHeight="1" x14ac:dyDescent="0.25">
      <c r="A51" s="4" t="s">
        <v>926</v>
      </c>
      <c r="B51" s="4" t="s">
        <v>760</v>
      </c>
      <c r="C51" s="4" t="s">
        <v>624</v>
      </c>
      <c r="D51" s="4">
        <v>49</v>
      </c>
      <c r="E51" s="4" t="s">
        <v>87</v>
      </c>
      <c r="F51" s="4" t="s">
        <v>403</v>
      </c>
      <c r="G51" s="4" t="s">
        <v>44</v>
      </c>
      <c r="H51" s="4" t="s">
        <v>208</v>
      </c>
      <c r="I51" s="4" t="s">
        <v>398</v>
      </c>
      <c r="J51" s="4">
        <v>1013628818</v>
      </c>
      <c r="K51" s="4">
        <v>2</v>
      </c>
      <c r="L51" s="4" t="s">
        <v>584</v>
      </c>
      <c r="M51" s="19">
        <v>44575</v>
      </c>
      <c r="N51" s="4">
        <v>27200000</v>
      </c>
      <c r="O51" s="4">
        <v>3400000</v>
      </c>
      <c r="P51" s="4" t="s">
        <v>393</v>
      </c>
      <c r="Q51" s="4">
        <v>8</v>
      </c>
      <c r="S51" s="4">
        <f t="shared" si="0"/>
        <v>240</v>
      </c>
      <c r="T51" s="19">
        <v>44579</v>
      </c>
      <c r="U51" s="19">
        <v>44821</v>
      </c>
      <c r="V51" s="4">
        <v>11900000</v>
      </c>
      <c r="Y51" s="4">
        <v>105</v>
      </c>
      <c r="Z51" s="19">
        <v>44928</v>
      </c>
      <c r="AB51" s="19"/>
      <c r="AC51" s="19"/>
      <c r="AD51" s="19"/>
      <c r="AF51" s="19"/>
      <c r="AG51" s="19"/>
      <c r="AH51" s="19"/>
      <c r="AI51" s="19"/>
      <c r="AN51" s="19"/>
      <c r="AO51" s="19"/>
      <c r="AS51" s="18">
        <f>+N51+V51+W51+X51</f>
        <v>39100000</v>
      </c>
      <c r="AT51" s="19">
        <v>44928</v>
      </c>
      <c r="AU51" s="4" t="s">
        <v>1368</v>
      </c>
      <c r="AY51" s="4" t="s">
        <v>471</v>
      </c>
      <c r="AZ51" s="4" t="s">
        <v>471</v>
      </c>
    </row>
    <row r="52" spans="1:52" s="4" customFormat="1" ht="13.5" customHeight="1" x14ac:dyDescent="0.25">
      <c r="A52" s="4" t="s">
        <v>926</v>
      </c>
      <c r="B52" s="4" t="s">
        <v>760</v>
      </c>
      <c r="C52" s="4" t="s">
        <v>625</v>
      </c>
      <c r="D52" s="4">
        <v>50</v>
      </c>
      <c r="E52" s="4" t="s">
        <v>88</v>
      </c>
      <c r="F52" s="4" t="s">
        <v>403</v>
      </c>
      <c r="G52" s="4" t="s">
        <v>43</v>
      </c>
      <c r="H52" s="4" t="s">
        <v>209</v>
      </c>
      <c r="I52" s="4" t="s">
        <v>398</v>
      </c>
      <c r="J52" s="4">
        <v>79867467</v>
      </c>
      <c r="K52" s="4">
        <v>4</v>
      </c>
      <c r="L52" s="4" t="s">
        <v>584</v>
      </c>
      <c r="M52" s="19">
        <v>44575</v>
      </c>
      <c r="N52" s="4">
        <v>36400000</v>
      </c>
      <c r="O52" s="4">
        <v>4550000</v>
      </c>
      <c r="P52" s="4" t="s">
        <v>393</v>
      </c>
      <c r="Q52" s="4">
        <v>8</v>
      </c>
      <c r="S52" s="4">
        <f t="shared" si="0"/>
        <v>240</v>
      </c>
      <c r="T52" s="19">
        <v>44580</v>
      </c>
      <c r="U52" s="19">
        <v>44822</v>
      </c>
      <c r="Z52" s="19"/>
      <c r="AB52" s="19"/>
      <c r="AC52" s="19"/>
      <c r="AD52" s="19"/>
      <c r="AF52" s="19"/>
      <c r="AG52" s="19"/>
      <c r="AH52" s="19"/>
      <c r="AI52" s="19"/>
      <c r="AN52" s="19"/>
      <c r="AO52" s="19"/>
      <c r="AS52" s="18">
        <f>+N52+V52+W52+X52</f>
        <v>36400000</v>
      </c>
      <c r="AT52" s="19">
        <v>44822</v>
      </c>
      <c r="AU52" s="4" t="s">
        <v>1368</v>
      </c>
      <c r="AY52" s="4" t="s">
        <v>472</v>
      </c>
      <c r="AZ52" s="4" t="s">
        <v>472</v>
      </c>
    </row>
    <row r="53" spans="1:52" s="22" customFormat="1" ht="13.5" customHeight="1" x14ac:dyDescent="0.25">
      <c r="A53" s="22" t="s">
        <v>37</v>
      </c>
      <c r="B53" s="22" t="s">
        <v>760</v>
      </c>
      <c r="C53" s="22" t="s">
        <v>626</v>
      </c>
      <c r="D53" s="22">
        <v>51</v>
      </c>
      <c r="E53" s="22" t="s">
        <v>89</v>
      </c>
      <c r="F53" s="22" t="s">
        <v>403</v>
      </c>
      <c r="G53" s="22" t="s">
        <v>44</v>
      </c>
      <c r="H53" s="22" t="s">
        <v>210</v>
      </c>
      <c r="I53" s="22" t="s">
        <v>398</v>
      </c>
      <c r="J53" s="22">
        <v>65500490</v>
      </c>
      <c r="K53" s="22">
        <v>8</v>
      </c>
      <c r="L53" s="22" t="s">
        <v>585</v>
      </c>
      <c r="M53" s="24">
        <v>44578</v>
      </c>
      <c r="N53" s="22">
        <v>20800000</v>
      </c>
      <c r="O53" s="22">
        <v>2600000</v>
      </c>
      <c r="P53" s="22" t="s">
        <v>393</v>
      </c>
      <c r="Q53" s="22">
        <v>8</v>
      </c>
      <c r="S53" s="22">
        <f t="shared" si="0"/>
        <v>240</v>
      </c>
      <c r="T53" s="24">
        <v>44581</v>
      </c>
      <c r="U53" s="24">
        <v>44823</v>
      </c>
      <c r="Z53" s="24"/>
      <c r="AB53" s="24"/>
      <c r="AC53" s="24"/>
      <c r="AD53" s="24"/>
      <c r="AF53" s="24"/>
      <c r="AG53" s="24"/>
      <c r="AH53" s="24"/>
      <c r="AI53" s="24"/>
      <c r="AN53" s="24"/>
      <c r="AO53" s="24"/>
      <c r="AS53" s="23">
        <f>+N53+V53+W53+X53</f>
        <v>20800000</v>
      </c>
      <c r="AT53" s="24">
        <v>44823</v>
      </c>
      <c r="AU53" s="22" t="s">
        <v>1368</v>
      </c>
      <c r="AY53" s="22" t="s">
        <v>473</v>
      </c>
      <c r="AZ53" s="22" t="s">
        <v>473</v>
      </c>
    </row>
    <row r="54" spans="1:52" s="4" customFormat="1" ht="13.5" customHeight="1" x14ac:dyDescent="0.25">
      <c r="A54" s="4" t="s">
        <v>926</v>
      </c>
      <c r="B54" s="4" t="s">
        <v>760</v>
      </c>
      <c r="C54" s="4" t="s">
        <v>626</v>
      </c>
      <c r="D54" s="4">
        <v>52</v>
      </c>
      <c r="E54" s="4" t="s">
        <v>89</v>
      </c>
      <c r="F54" s="4" t="s">
        <v>403</v>
      </c>
      <c r="G54" s="4" t="s">
        <v>44</v>
      </c>
      <c r="H54" s="4" t="s">
        <v>211</v>
      </c>
      <c r="I54" s="4" t="s">
        <v>398</v>
      </c>
      <c r="J54" s="4">
        <v>80223563</v>
      </c>
      <c r="K54" s="4">
        <v>3</v>
      </c>
      <c r="L54" s="4" t="s">
        <v>584</v>
      </c>
      <c r="M54" s="19">
        <v>44579</v>
      </c>
      <c r="N54" s="4">
        <v>20800000</v>
      </c>
      <c r="O54" s="4">
        <v>2600000</v>
      </c>
      <c r="P54" s="4" t="s">
        <v>393</v>
      </c>
      <c r="Q54" s="4">
        <v>8</v>
      </c>
      <c r="S54" s="4">
        <f t="shared" si="0"/>
        <v>240</v>
      </c>
      <c r="T54" s="19">
        <v>44580</v>
      </c>
      <c r="U54" s="19">
        <v>44822</v>
      </c>
      <c r="V54" s="4">
        <v>6846667</v>
      </c>
      <c r="Y54" s="4">
        <v>79</v>
      </c>
      <c r="Z54" s="19">
        <v>44902</v>
      </c>
      <c r="AB54" s="19"/>
      <c r="AC54" s="19"/>
      <c r="AD54" s="19"/>
      <c r="AF54" s="19"/>
      <c r="AG54" s="19"/>
      <c r="AH54" s="19"/>
      <c r="AI54" s="19"/>
      <c r="AN54" s="19"/>
      <c r="AO54" s="19"/>
      <c r="AS54" s="18">
        <f>+N54+V54+W54+X54</f>
        <v>27646667</v>
      </c>
      <c r="AT54" s="19">
        <v>44902</v>
      </c>
      <c r="AU54" s="4" t="s">
        <v>1368</v>
      </c>
      <c r="AY54" s="4" t="s">
        <v>473</v>
      </c>
      <c r="AZ54" s="4" t="s">
        <v>473</v>
      </c>
    </row>
    <row r="55" spans="1:52" s="4" customFormat="1" ht="13.5" customHeight="1" x14ac:dyDescent="0.25">
      <c r="A55" s="4" t="s">
        <v>926</v>
      </c>
      <c r="B55" s="4" t="s">
        <v>760</v>
      </c>
      <c r="C55" s="4" t="s">
        <v>627</v>
      </c>
      <c r="D55" s="4">
        <v>53</v>
      </c>
      <c r="E55" s="4" t="s">
        <v>90</v>
      </c>
      <c r="F55" s="4" t="s">
        <v>403</v>
      </c>
      <c r="G55" s="4" t="s">
        <v>44</v>
      </c>
      <c r="H55" s="4" t="s">
        <v>212</v>
      </c>
      <c r="I55" s="4" t="s">
        <v>398</v>
      </c>
      <c r="J55" s="4">
        <v>80831434</v>
      </c>
      <c r="K55" s="4">
        <v>1</v>
      </c>
      <c r="L55" s="4" t="s">
        <v>584</v>
      </c>
      <c r="M55" s="19">
        <v>44575</v>
      </c>
      <c r="N55" s="4">
        <v>22000000</v>
      </c>
      <c r="O55" s="4">
        <v>2750000</v>
      </c>
      <c r="P55" s="4" t="s">
        <v>393</v>
      </c>
      <c r="Q55" s="4">
        <v>8</v>
      </c>
      <c r="S55" s="4">
        <f t="shared" si="0"/>
        <v>240</v>
      </c>
      <c r="T55" s="19">
        <v>44580</v>
      </c>
      <c r="U55" s="19">
        <v>44822</v>
      </c>
      <c r="V55" s="4">
        <v>8250000</v>
      </c>
      <c r="Y55" s="4">
        <v>90</v>
      </c>
      <c r="Z55" s="19">
        <v>44913</v>
      </c>
      <c r="AB55" s="19"/>
      <c r="AC55" s="19"/>
      <c r="AD55" s="19"/>
      <c r="AF55" s="19"/>
      <c r="AG55" s="19"/>
      <c r="AH55" s="19"/>
      <c r="AI55" s="19"/>
      <c r="AN55" s="19"/>
      <c r="AO55" s="19"/>
      <c r="AS55" s="18">
        <f>+N55+V55+W55+X55</f>
        <v>30250000</v>
      </c>
      <c r="AT55" s="19">
        <v>44913</v>
      </c>
      <c r="AU55" s="4" t="s">
        <v>1368</v>
      </c>
      <c r="AY55" s="4" t="s">
        <v>474</v>
      </c>
      <c r="AZ55" s="4" t="s">
        <v>474</v>
      </c>
    </row>
    <row r="56" spans="1:52" s="4" customFormat="1" ht="13.5" customHeight="1" x14ac:dyDescent="0.25">
      <c r="A56" s="4" t="s">
        <v>926</v>
      </c>
      <c r="B56" s="4" t="s">
        <v>760</v>
      </c>
      <c r="C56" s="4" t="s">
        <v>628</v>
      </c>
      <c r="D56" s="4">
        <v>54</v>
      </c>
      <c r="E56" s="4" t="s">
        <v>64</v>
      </c>
      <c r="F56" s="4" t="s">
        <v>403</v>
      </c>
      <c r="G56" s="4" t="s">
        <v>43</v>
      </c>
      <c r="H56" s="4" t="s">
        <v>213</v>
      </c>
      <c r="I56" s="4" t="s">
        <v>398</v>
      </c>
      <c r="J56" s="4">
        <v>1033744712</v>
      </c>
      <c r="K56" s="4">
        <v>1</v>
      </c>
      <c r="L56" s="4" t="s">
        <v>585</v>
      </c>
      <c r="M56" s="19">
        <v>44575</v>
      </c>
      <c r="N56" s="4">
        <v>45600000</v>
      </c>
      <c r="O56" s="4">
        <v>5700000</v>
      </c>
      <c r="P56" s="4" t="s">
        <v>393</v>
      </c>
      <c r="Q56" s="4">
        <v>8</v>
      </c>
      <c r="S56" s="4">
        <f t="shared" si="0"/>
        <v>240</v>
      </c>
      <c r="T56" s="19">
        <v>44579</v>
      </c>
      <c r="U56" s="19">
        <v>44821</v>
      </c>
      <c r="V56" s="4">
        <v>19950000</v>
      </c>
      <c r="Y56" s="4">
        <v>105</v>
      </c>
      <c r="Z56" s="19">
        <v>44928</v>
      </c>
      <c r="AB56" s="19"/>
      <c r="AC56" s="19"/>
      <c r="AD56" s="19"/>
      <c r="AF56" s="19"/>
      <c r="AG56" s="19"/>
      <c r="AH56" s="19"/>
      <c r="AI56" s="19"/>
      <c r="AN56" s="19"/>
      <c r="AO56" s="19"/>
      <c r="AS56" s="18">
        <f>+N56+V56+W56+X56</f>
        <v>65550000</v>
      </c>
      <c r="AT56" s="19">
        <v>44928</v>
      </c>
      <c r="AU56" s="4" t="s">
        <v>1368</v>
      </c>
      <c r="AY56" s="4" t="s">
        <v>475</v>
      </c>
      <c r="AZ56" s="4" t="s">
        <v>475</v>
      </c>
    </row>
    <row r="57" spans="1:52" s="4" customFormat="1" ht="13.5" customHeight="1" x14ac:dyDescent="0.25">
      <c r="A57" s="4" t="s">
        <v>926</v>
      </c>
      <c r="B57" s="4" t="s">
        <v>760</v>
      </c>
      <c r="C57" s="4" t="s">
        <v>609</v>
      </c>
      <c r="D57" s="4">
        <v>55</v>
      </c>
      <c r="E57" s="4" t="s">
        <v>72</v>
      </c>
      <c r="F57" s="4" t="s">
        <v>403</v>
      </c>
      <c r="G57" s="4" t="s">
        <v>44</v>
      </c>
      <c r="H57" s="4" t="s">
        <v>214</v>
      </c>
      <c r="I57" s="4" t="s">
        <v>398</v>
      </c>
      <c r="J57" s="4">
        <v>83167890</v>
      </c>
      <c r="K57" s="4">
        <v>8</v>
      </c>
      <c r="L57" s="4" t="s">
        <v>584</v>
      </c>
      <c r="M57" s="19">
        <v>44579</v>
      </c>
      <c r="N57" s="4">
        <v>20800000</v>
      </c>
      <c r="O57" s="4">
        <v>2600000</v>
      </c>
      <c r="P57" s="4" t="s">
        <v>393</v>
      </c>
      <c r="Q57" s="4">
        <v>8</v>
      </c>
      <c r="S57" s="4">
        <f t="shared" si="0"/>
        <v>240</v>
      </c>
      <c r="T57" s="19">
        <v>44580</v>
      </c>
      <c r="U57" s="19">
        <v>44822</v>
      </c>
      <c r="V57" s="4">
        <v>6846667</v>
      </c>
      <c r="Y57" s="4">
        <v>79</v>
      </c>
      <c r="Z57" s="19">
        <v>44902</v>
      </c>
      <c r="AB57" s="19"/>
      <c r="AC57" s="19"/>
      <c r="AD57" s="19"/>
      <c r="AF57" s="19"/>
      <c r="AG57" s="19"/>
      <c r="AH57" s="19"/>
      <c r="AI57" s="19"/>
      <c r="AN57" s="19"/>
      <c r="AO57" s="19"/>
      <c r="AS57" s="18">
        <f>+N57+V57+W57+X57</f>
        <v>27646667</v>
      </c>
      <c r="AT57" s="19">
        <v>44902</v>
      </c>
      <c r="AU57" s="4" t="s">
        <v>1368</v>
      </c>
      <c r="AY57" s="4" t="s">
        <v>456</v>
      </c>
      <c r="AZ57" s="4" t="s">
        <v>456</v>
      </c>
    </row>
    <row r="58" spans="1:52" s="4" customFormat="1" ht="13.5" customHeight="1" x14ac:dyDescent="0.25">
      <c r="A58" s="4" t="s">
        <v>926</v>
      </c>
      <c r="B58" s="4" t="s">
        <v>760</v>
      </c>
      <c r="C58" s="4" t="s">
        <v>629</v>
      </c>
      <c r="D58" s="4">
        <v>56</v>
      </c>
      <c r="E58" s="4" t="s">
        <v>70</v>
      </c>
      <c r="F58" s="4" t="s">
        <v>403</v>
      </c>
      <c r="G58" s="4" t="s">
        <v>43</v>
      </c>
      <c r="H58" s="4" t="s">
        <v>215</v>
      </c>
      <c r="I58" s="4" t="s">
        <v>398</v>
      </c>
      <c r="J58" s="4">
        <v>1030551811</v>
      </c>
      <c r="K58" s="4">
        <v>0</v>
      </c>
      <c r="L58" s="4" t="s">
        <v>585</v>
      </c>
      <c r="M58" s="19">
        <v>44581</v>
      </c>
      <c r="N58" s="4">
        <v>40000000</v>
      </c>
      <c r="O58" s="4">
        <v>5000000</v>
      </c>
      <c r="P58" s="4" t="s">
        <v>393</v>
      </c>
      <c r="Q58" s="4">
        <v>8</v>
      </c>
      <c r="S58" s="4">
        <f t="shared" si="0"/>
        <v>240</v>
      </c>
      <c r="T58" s="19">
        <v>44585</v>
      </c>
      <c r="U58" s="19">
        <v>44827</v>
      </c>
      <c r="V58" s="4">
        <v>15000000</v>
      </c>
      <c r="Y58" s="4">
        <v>90</v>
      </c>
      <c r="Z58" s="19">
        <v>44918</v>
      </c>
      <c r="AB58" s="19"/>
      <c r="AC58" s="19"/>
      <c r="AD58" s="19"/>
      <c r="AF58" s="19"/>
      <c r="AG58" s="19"/>
      <c r="AH58" s="19"/>
      <c r="AI58" s="19"/>
      <c r="AN58" s="19"/>
      <c r="AO58" s="19"/>
      <c r="AS58" s="18">
        <f>+N58+V58+W58+X58</f>
        <v>55000000</v>
      </c>
      <c r="AT58" s="19">
        <v>44918</v>
      </c>
      <c r="AU58" s="4" t="s">
        <v>1368</v>
      </c>
      <c r="AY58" s="4" t="s">
        <v>476</v>
      </c>
      <c r="AZ58" s="4" t="s">
        <v>476</v>
      </c>
    </row>
    <row r="59" spans="1:52" s="4" customFormat="1" ht="13.5" customHeight="1" x14ac:dyDescent="0.25">
      <c r="A59" s="4" t="s">
        <v>926</v>
      </c>
      <c r="B59" s="4" t="s">
        <v>760</v>
      </c>
      <c r="C59" s="4" t="s">
        <v>629</v>
      </c>
      <c r="D59" s="4">
        <v>57</v>
      </c>
      <c r="E59" s="4" t="s">
        <v>70</v>
      </c>
      <c r="F59" s="4" t="s">
        <v>403</v>
      </c>
      <c r="G59" s="4" t="s">
        <v>43</v>
      </c>
      <c r="H59" s="4" t="s">
        <v>216</v>
      </c>
      <c r="I59" s="4" t="s">
        <v>398</v>
      </c>
      <c r="J59" s="4">
        <v>1010190328</v>
      </c>
      <c r="K59" s="4">
        <v>1</v>
      </c>
      <c r="L59" s="4" t="s">
        <v>584</v>
      </c>
      <c r="M59" s="19">
        <v>44581</v>
      </c>
      <c r="N59" s="4">
        <v>40000000</v>
      </c>
      <c r="O59" s="4">
        <v>5000000</v>
      </c>
      <c r="P59" s="4" t="s">
        <v>393</v>
      </c>
      <c r="Q59" s="4">
        <v>8</v>
      </c>
      <c r="S59" s="4">
        <f t="shared" si="0"/>
        <v>240</v>
      </c>
      <c r="T59" s="19">
        <v>44585</v>
      </c>
      <c r="U59" s="19">
        <v>44827</v>
      </c>
      <c r="Z59" s="19"/>
      <c r="AB59" s="19"/>
      <c r="AC59" s="19"/>
      <c r="AD59" s="19"/>
      <c r="AF59" s="19"/>
      <c r="AG59" s="19"/>
      <c r="AH59" s="19"/>
      <c r="AI59" s="19"/>
      <c r="AN59" s="19"/>
      <c r="AO59" s="19"/>
      <c r="AS59" s="18">
        <f>+N59+V59+W59+X59</f>
        <v>40000000</v>
      </c>
      <c r="AT59" s="19">
        <v>44827</v>
      </c>
      <c r="AU59" s="4" t="s">
        <v>1368</v>
      </c>
      <c r="AY59" s="4" t="s">
        <v>476</v>
      </c>
      <c r="AZ59" s="4" t="s">
        <v>476</v>
      </c>
    </row>
    <row r="60" spans="1:52" s="4" customFormat="1" ht="13.5" customHeight="1" x14ac:dyDescent="0.25">
      <c r="A60" s="4" t="s">
        <v>926</v>
      </c>
      <c r="B60" s="4" t="s">
        <v>760</v>
      </c>
      <c r="C60" s="4" t="s">
        <v>630</v>
      </c>
      <c r="D60" s="4">
        <v>58</v>
      </c>
      <c r="E60" s="4" t="s">
        <v>91</v>
      </c>
      <c r="F60" s="4" t="s">
        <v>403</v>
      </c>
      <c r="G60" s="4" t="s">
        <v>43</v>
      </c>
      <c r="H60" s="4" t="s">
        <v>217</v>
      </c>
      <c r="I60" s="4" t="s">
        <v>398</v>
      </c>
      <c r="J60" s="4">
        <v>1013604420</v>
      </c>
      <c r="K60" s="4">
        <v>1</v>
      </c>
      <c r="L60" s="4" t="s">
        <v>584</v>
      </c>
      <c r="M60" s="19">
        <v>44578</v>
      </c>
      <c r="N60" s="4">
        <v>40000000</v>
      </c>
      <c r="O60" s="4">
        <v>5000000</v>
      </c>
      <c r="P60" s="4" t="s">
        <v>393</v>
      </c>
      <c r="Q60" s="4">
        <v>8</v>
      </c>
      <c r="S60" s="4">
        <f t="shared" si="0"/>
        <v>240</v>
      </c>
      <c r="T60" s="19">
        <v>44579</v>
      </c>
      <c r="U60" s="19">
        <v>44821</v>
      </c>
      <c r="V60" s="4">
        <v>15000000</v>
      </c>
      <c r="Y60" s="4">
        <v>90</v>
      </c>
      <c r="Z60" s="19">
        <v>44912</v>
      </c>
      <c r="AB60" s="19"/>
      <c r="AC60" s="19"/>
      <c r="AD60" s="19"/>
      <c r="AF60" s="19"/>
      <c r="AG60" s="19"/>
      <c r="AH60" s="19"/>
      <c r="AI60" s="19"/>
      <c r="AN60" s="19"/>
      <c r="AO60" s="19"/>
      <c r="AS60" s="18">
        <f>+N60+V60+W60+X60</f>
        <v>55000000</v>
      </c>
      <c r="AT60" s="19">
        <v>44912</v>
      </c>
      <c r="AU60" s="4" t="s">
        <v>1368</v>
      </c>
      <c r="AY60" s="4" t="s">
        <v>477</v>
      </c>
      <c r="AZ60" s="4" t="s">
        <v>477</v>
      </c>
    </row>
    <row r="61" spans="1:52" s="4" customFormat="1" ht="13.5" customHeight="1" x14ac:dyDescent="0.25">
      <c r="A61" s="4" t="s">
        <v>926</v>
      </c>
      <c r="B61" s="4" t="s">
        <v>760</v>
      </c>
      <c r="C61" s="4" t="s">
        <v>631</v>
      </c>
      <c r="D61" s="4">
        <v>59</v>
      </c>
      <c r="E61" s="4" t="s">
        <v>72</v>
      </c>
      <c r="F61" s="4" t="s">
        <v>403</v>
      </c>
      <c r="G61" s="4" t="s">
        <v>44</v>
      </c>
      <c r="H61" s="4" t="s">
        <v>218</v>
      </c>
      <c r="I61" s="4" t="s">
        <v>398</v>
      </c>
      <c r="J61" s="4">
        <v>57409190</v>
      </c>
      <c r="K61" s="4">
        <v>6</v>
      </c>
      <c r="L61" s="4" t="s">
        <v>585</v>
      </c>
      <c r="M61" s="19">
        <v>44586</v>
      </c>
      <c r="N61" s="4">
        <v>20800000</v>
      </c>
      <c r="O61" s="4">
        <v>2600000</v>
      </c>
      <c r="P61" s="4" t="s">
        <v>393</v>
      </c>
      <c r="Q61" s="4">
        <v>8</v>
      </c>
      <c r="S61" s="4">
        <f t="shared" si="0"/>
        <v>240</v>
      </c>
      <c r="T61" s="19">
        <v>44593</v>
      </c>
      <c r="U61" s="19">
        <v>44834</v>
      </c>
      <c r="Z61" s="19"/>
      <c r="AB61" s="19"/>
      <c r="AC61" s="19"/>
      <c r="AD61" s="19"/>
      <c r="AF61" s="19"/>
      <c r="AG61" s="19"/>
      <c r="AH61" s="19"/>
      <c r="AI61" s="19"/>
      <c r="AN61" s="19"/>
      <c r="AO61" s="19"/>
      <c r="AS61" s="18">
        <f>+N61+V61+W61+X61</f>
        <v>20800000</v>
      </c>
      <c r="AT61" s="19">
        <v>44834</v>
      </c>
      <c r="AU61" s="4" t="s">
        <v>1368</v>
      </c>
      <c r="AY61" s="4" t="s">
        <v>478</v>
      </c>
      <c r="AZ61" s="4" t="s">
        <v>478</v>
      </c>
    </row>
    <row r="62" spans="1:52" s="4" customFormat="1" ht="13.5" customHeight="1" x14ac:dyDescent="0.25">
      <c r="A62" s="4" t="s">
        <v>926</v>
      </c>
      <c r="B62" s="4" t="s">
        <v>760</v>
      </c>
      <c r="C62" s="4" t="s">
        <v>632</v>
      </c>
      <c r="D62" s="4">
        <v>60</v>
      </c>
      <c r="E62" s="4" t="s">
        <v>70</v>
      </c>
      <c r="F62" s="4" t="s">
        <v>403</v>
      </c>
      <c r="G62" s="4" t="s">
        <v>43</v>
      </c>
      <c r="H62" s="4" t="s">
        <v>219</v>
      </c>
      <c r="I62" s="4" t="s">
        <v>398</v>
      </c>
      <c r="J62" s="4">
        <v>1013583600</v>
      </c>
      <c r="K62" s="4">
        <v>9</v>
      </c>
      <c r="L62" s="4" t="s">
        <v>584</v>
      </c>
      <c r="M62" s="19">
        <v>44578</v>
      </c>
      <c r="N62" s="4">
        <v>40000000</v>
      </c>
      <c r="O62" s="4">
        <v>5000000</v>
      </c>
      <c r="P62" s="4" t="s">
        <v>393</v>
      </c>
      <c r="Q62" s="4">
        <v>8</v>
      </c>
      <c r="S62" s="4">
        <f t="shared" si="0"/>
        <v>240</v>
      </c>
      <c r="T62" s="19">
        <v>44579</v>
      </c>
      <c r="U62" s="19">
        <v>44821</v>
      </c>
      <c r="Z62" s="19"/>
      <c r="AB62" s="19"/>
      <c r="AC62" s="19"/>
      <c r="AD62" s="19"/>
      <c r="AF62" s="19"/>
      <c r="AG62" s="19"/>
      <c r="AH62" s="19"/>
      <c r="AI62" s="19"/>
      <c r="AN62" s="19"/>
      <c r="AO62" s="19"/>
      <c r="AS62" s="18">
        <f>+N62+V62+W62+X62</f>
        <v>40000000</v>
      </c>
      <c r="AT62" s="19">
        <v>44821</v>
      </c>
      <c r="AU62" s="4" t="s">
        <v>1368</v>
      </c>
      <c r="AY62" s="4" t="s">
        <v>479</v>
      </c>
      <c r="AZ62" s="4" t="s">
        <v>479</v>
      </c>
    </row>
    <row r="63" spans="1:52" s="4" customFormat="1" ht="13.5" customHeight="1" x14ac:dyDescent="0.25">
      <c r="A63" s="4" t="s">
        <v>926</v>
      </c>
      <c r="B63" s="4" t="s">
        <v>760</v>
      </c>
      <c r="C63" s="4" t="s">
        <v>633</v>
      </c>
      <c r="D63" s="4">
        <v>61</v>
      </c>
      <c r="E63" s="4" t="s">
        <v>92</v>
      </c>
      <c r="F63" s="4" t="s">
        <v>403</v>
      </c>
      <c r="G63" s="4" t="s">
        <v>43</v>
      </c>
      <c r="H63" s="4" t="s">
        <v>220</v>
      </c>
      <c r="I63" s="4" t="s">
        <v>398</v>
      </c>
      <c r="J63" s="4">
        <v>80055320</v>
      </c>
      <c r="K63" s="4">
        <v>1</v>
      </c>
      <c r="L63" s="4" t="s">
        <v>584</v>
      </c>
      <c r="M63" s="19">
        <v>44578</v>
      </c>
      <c r="N63" s="4">
        <v>36400000</v>
      </c>
      <c r="O63" s="4">
        <v>4550000</v>
      </c>
      <c r="P63" s="4" t="s">
        <v>393</v>
      </c>
      <c r="Q63" s="4">
        <v>8</v>
      </c>
      <c r="S63" s="4">
        <f t="shared" si="0"/>
        <v>240</v>
      </c>
      <c r="T63" s="19">
        <v>44579</v>
      </c>
      <c r="U63" s="19">
        <v>44821</v>
      </c>
      <c r="V63" s="4">
        <v>13650000</v>
      </c>
      <c r="Y63" s="4">
        <v>90</v>
      </c>
      <c r="Z63" s="19">
        <v>44913</v>
      </c>
      <c r="AB63" s="19"/>
      <c r="AC63" s="19"/>
      <c r="AD63" s="19"/>
      <c r="AF63" s="19"/>
      <c r="AG63" s="19"/>
      <c r="AH63" s="19"/>
      <c r="AI63" s="19"/>
      <c r="AN63" s="19"/>
      <c r="AO63" s="19"/>
      <c r="AS63" s="18">
        <f>+N63+V63+W63+X63</f>
        <v>50050000</v>
      </c>
      <c r="AT63" s="19">
        <v>44913</v>
      </c>
      <c r="AU63" s="4" t="s">
        <v>1368</v>
      </c>
      <c r="AY63" s="4" t="s">
        <v>480</v>
      </c>
      <c r="AZ63" s="4" t="s">
        <v>480</v>
      </c>
    </row>
    <row r="64" spans="1:52" s="4" customFormat="1" ht="13.5" customHeight="1" x14ac:dyDescent="0.25">
      <c r="A64" s="4" t="s">
        <v>926</v>
      </c>
      <c r="B64" s="4" t="s">
        <v>760</v>
      </c>
      <c r="C64" s="4" t="s">
        <v>634</v>
      </c>
      <c r="D64" s="4">
        <v>62</v>
      </c>
      <c r="E64" s="4" t="s">
        <v>93</v>
      </c>
      <c r="F64" s="4" t="s">
        <v>403</v>
      </c>
      <c r="G64" s="4" t="s">
        <v>43</v>
      </c>
      <c r="H64" s="4" t="s">
        <v>221</v>
      </c>
      <c r="I64" s="4" t="s">
        <v>398</v>
      </c>
      <c r="J64" s="4">
        <v>79505644</v>
      </c>
      <c r="K64" s="4">
        <v>9</v>
      </c>
      <c r="L64" s="4" t="s">
        <v>584</v>
      </c>
      <c r="M64" s="19">
        <v>44578</v>
      </c>
      <c r="N64" s="4">
        <v>60000000</v>
      </c>
      <c r="O64" s="4">
        <v>7500000</v>
      </c>
      <c r="P64" s="4" t="s">
        <v>393</v>
      </c>
      <c r="Q64" s="4">
        <v>8</v>
      </c>
      <c r="S64" s="4">
        <f t="shared" si="0"/>
        <v>240</v>
      </c>
      <c r="T64" s="19">
        <v>44579</v>
      </c>
      <c r="U64" s="19">
        <v>44821</v>
      </c>
      <c r="V64" s="4">
        <v>22500000</v>
      </c>
      <c r="W64" s="4">
        <v>7500000</v>
      </c>
      <c r="Y64" s="4">
        <v>90</v>
      </c>
      <c r="Z64" s="19">
        <v>44912</v>
      </c>
      <c r="AA64" s="4">
        <v>30</v>
      </c>
      <c r="AB64" s="19">
        <v>44943</v>
      </c>
      <c r="AC64" s="19"/>
      <c r="AD64" s="19"/>
      <c r="AF64" s="19"/>
      <c r="AG64" s="19"/>
      <c r="AH64" s="19"/>
      <c r="AI64" s="19"/>
      <c r="AN64" s="19"/>
      <c r="AO64" s="19"/>
      <c r="AS64" s="18">
        <f>+N64+V64+W64+X64</f>
        <v>90000000</v>
      </c>
      <c r="AT64" s="19">
        <v>44943</v>
      </c>
      <c r="AU64" s="4" t="s">
        <v>1368</v>
      </c>
      <c r="AY64" s="4" t="s">
        <v>481</v>
      </c>
      <c r="AZ64" s="4" t="s">
        <v>481</v>
      </c>
    </row>
    <row r="65" spans="1:52" s="4" customFormat="1" ht="13.5" customHeight="1" x14ac:dyDescent="0.25">
      <c r="A65" s="4" t="s">
        <v>926</v>
      </c>
      <c r="B65" s="4" t="s">
        <v>760</v>
      </c>
      <c r="C65" s="4" t="s">
        <v>635</v>
      </c>
      <c r="D65" s="4">
        <v>63</v>
      </c>
      <c r="E65" s="4" t="s">
        <v>94</v>
      </c>
      <c r="F65" s="4" t="s">
        <v>403</v>
      </c>
      <c r="G65" s="4" t="s">
        <v>43</v>
      </c>
      <c r="H65" s="4" t="s">
        <v>411</v>
      </c>
      <c r="I65" s="4" t="s">
        <v>398</v>
      </c>
      <c r="J65" s="4">
        <v>52935032</v>
      </c>
      <c r="K65" s="4">
        <v>8</v>
      </c>
      <c r="L65" s="4" t="s">
        <v>585</v>
      </c>
      <c r="M65" s="19">
        <v>44579</v>
      </c>
      <c r="N65" s="4">
        <v>40000000</v>
      </c>
      <c r="O65" s="4">
        <v>5000000</v>
      </c>
      <c r="P65" s="4" t="s">
        <v>393</v>
      </c>
      <c r="Q65" s="4">
        <v>8</v>
      </c>
      <c r="S65" s="4">
        <f t="shared" si="0"/>
        <v>240</v>
      </c>
      <c r="T65" s="19">
        <v>44580</v>
      </c>
      <c r="U65" s="19">
        <v>44822</v>
      </c>
      <c r="V65" s="4">
        <v>15000000</v>
      </c>
      <c r="Y65" s="4">
        <v>90</v>
      </c>
      <c r="Z65" s="19">
        <v>44913</v>
      </c>
      <c r="AB65" s="19"/>
      <c r="AC65" s="19"/>
      <c r="AD65" s="19"/>
      <c r="AF65" s="19"/>
      <c r="AG65" s="19"/>
      <c r="AH65" s="19"/>
      <c r="AI65" s="19"/>
      <c r="AN65" s="19"/>
      <c r="AO65" s="19"/>
      <c r="AS65" s="18">
        <f>+N65+V65+W65+X65</f>
        <v>55000000</v>
      </c>
      <c r="AT65" s="19">
        <v>44913</v>
      </c>
      <c r="AU65" s="4" t="s">
        <v>1368</v>
      </c>
      <c r="AY65" s="4" t="s">
        <v>482</v>
      </c>
      <c r="AZ65" s="4" t="s">
        <v>482</v>
      </c>
    </row>
    <row r="66" spans="1:52" s="4" customFormat="1" ht="13.5" customHeight="1" x14ac:dyDescent="0.25">
      <c r="A66" s="4" t="s">
        <v>926</v>
      </c>
      <c r="B66" s="4" t="s">
        <v>760</v>
      </c>
      <c r="C66" s="4" t="s">
        <v>636</v>
      </c>
      <c r="D66" s="4">
        <v>64</v>
      </c>
      <c r="E66" s="4" t="s">
        <v>70</v>
      </c>
      <c r="F66" s="4" t="s">
        <v>403</v>
      </c>
      <c r="G66" s="4" t="s">
        <v>43</v>
      </c>
      <c r="H66" s="4" t="s">
        <v>222</v>
      </c>
      <c r="I66" s="4" t="s">
        <v>398</v>
      </c>
      <c r="J66" s="4">
        <v>1026270593</v>
      </c>
      <c r="K66" s="4">
        <v>9</v>
      </c>
      <c r="L66" s="4" t="s">
        <v>585</v>
      </c>
      <c r="M66" s="19">
        <v>44579</v>
      </c>
      <c r="N66" s="4">
        <v>41600000</v>
      </c>
      <c r="O66" s="4">
        <v>5200000</v>
      </c>
      <c r="P66" s="4" t="s">
        <v>393</v>
      </c>
      <c r="Q66" s="4">
        <v>8</v>
      </c>
      <c r="S66" s="4">
        <f t="shared" si="0"/>
        <v>240</v>
      </c>
      <c r="T66" s="19">
        <v>44581</v>
      </c>
      <c r="U66" s="19">
        <v>44823</v>
      </c>
      <c r="V66" s="4">
        <v>15600000</v>
      </c>
      <c r="Y66" s="4">
        <v>90</v>
      </c>
      <c r="Z66" s="19">
        <v>44914</v>
      </c>
      <c r="AB66" s="19"/>
      <c r="AC66" s="19"/>
      <c r="AD66" s="19"/>
      <c r="AF66" s="19"/>
      <c r="AG66" s="19"/>
      <c r="AH66" s="19"/>
      <c r="AI66" s="19"/>
      <c r="AN66" s="19"/>
      <c r="AO66" s="19"/>
      <c r="AS66" s="18">
        <f>+N66+V66+W66+X66</f>
        <v>57200000</v>
      </c>
      <c r="AT66" s="19">
        <v>44914</v>
      </c>
      <c r="AU66" s="4" t="s">
        <v>1368</v>
      </c>
      <c r="AY66" s="4" t="s">
        <v>483</v>
      </c>
      <c r="AZ66" s="4" t="s">
        <v>483</v>
      </c>
    </row>
    <row r="67" spans="1:52" s="4" customFormat="1" ht="13.5" customHeight="1" x14ac:dyDescent="0.25">
      <c r="A67" s="4" t="s">
        <v>926</v>
      </c>
      <c r="B67" s="4" t="s">
        <v>760</v>
      </c>
      <c r="C67" s="4" t="s">
        <v>636</v>
      </c>
      <c r="D67" s="4">
        <v>65</v>
      </c>
      <c r="E67" s="4" t="s">
        <v>70</v>
      </c>
      <c r="F67" s="4" t="s">
        <v>403</v>
      </c>
      <c r="G67" s="4" t="s">
        <v>43</v>
      </c>
      <c r="H67" s="4" t="s">
        <v>412</v>
      </c>
      <c r="I67" s="4" t="s">
        <v>398</v>
      </c>
      <c r="J67" s="4">
        <v>1010182495</v>
      </c>
      <c r="K67" s="4">
        <v>1</v>
      </c>
      <c r="L67" s="4" t="s">
        <v>584</v>
      </c>
      <c r="M67" s="19">
        <v>44579</v>
      </c>
      <c r="N67" s="4">
        <v>41600000</v>
      </c>
      <c r="O67" s="4">
        <v>5200000</v>
      </c>
      <c r="P67" s="4" t="s">
        <v>393</v>
      </c>
      <c r="Q67" s="4">
        <v>8</v>
      </c>
      <c r="S67" s="4">
        <f t="shared" si="0"/>
        <v>240</v>
      </c>
      <c r="T67" s="19">
        <v>44580</v>
      </c>
      <c r="U67" s="19">
        <v>44822</v>
      </c>
      <c r="Z67" s="19"/>
      <c r="AB67" s="19"/>
      <c r="AC67" s="19"/>
      <c r="AD67" s="19"/>
      <c r="AF67" s="19"/>
      <c r="AG67" s="19"/>
      <c r="AH67" s="19"/>
      <c r="AI67" s="19"/>
      <c r="AN67" s="19"/>
      <c r="AO67" s="19"/>
      <c r="AS67" s="18">
        <f>+N67+V67+W67+X67</f>
        <v>41600000</v>
      </c>
      <c r="AT67" s="19">
        <v>44822</v>
      </c>
      <c r="AU67" s="4" t="s">
        <v>1368</v>
      </c>
      <c r="AY67" s="4" t="s">
        <v>483</v>
      </c>
      <c r="AZ67" s="4" t="s">
        <v>483</v>
      </c>
    </row>
    <row r="68" spans="1:52" s="4" customFormat="1" ht="13.5" customHeight="1" x14ac:dyDescent="0.25">
      <c r="A68" s="4" t="s">
        <v>926</v>
      </c>
      <c r="B68" s="4" t="s">
        <v>760</v>
      </c>
      <c r="C68" s="4" t="s">
        <v>636</v>
      </c>
      <c r="D68" s="4">
        <v>66</v>
      </c>
      <c r="E68" s="4" t="s">
        <v>70</v>
      </c>
      <c r="F68" s="4" t="s">
        <v>403</v>
      </c>
      <c r="G68" s="4" t="s">
        <v>43</v>
      </c>
      <c r="H68" s="4" t="s">
        <v>223</v>
      </c>
      <c r="I68" s="4" t="s">
        <v>398</v>
      </c>
      <c r="J68" s="4">
        <v>52211643</v>
      </c>
      <c r="K68" s="4">
        <v>0</v>
      </c>
      <c r="L68" s="4" t="s">
        <v>585</v>
      </c>
      <c r="M68" s="19">
        <v>44579</v>
      </c>
      <c r="N68" s="4">
        <v>41600000</v>
      </c>
      <c r="O68" s="4">
        <v>5200000</v>
      </c>
      <c r="P68" s="4" t="s">
        <v>393</v>
      </c>
      <c r="Q68" s="4">
        <v>8</v>
      </c>
      <c r="S68" s="4">
        <f t="shared" ref="S68:S131" si="1">+(Q68*30)+R68</f>
        <v>240</v>
      </c>
      <c r="T68" s="19">
        <v>44581</v>
      </c>
      <c r="U68" s="19">
        <v>44823</v>
      </c>
      <c r="Z68" s="19"/>
      <c r="AB68" s="19"/>
      <c r="AC68" s="19"/>
      <c r="AD68" s="19"/>
      <c r="AF68" s="19"/>
      <c r="AG68" s="19"/>
      <c r="AH68" s="19"/>
      <c r="AI68" s="19"/>
      <c r="AN68" s="19"/>
      <c r="AO68" s="19"/>
      <c r="AS68" s="18">
        <f>+N68+V68+W68+X68</f>
        <v>41600000</v>
      </c>
      <c r="AT68" s="19">
        <v>44823</v>
      </c>
      <c r="AU68" s="4" t="s">
        <v>1368</v>
      </c>
      <c r="AY68" s="4" t="s">
        <v>483</v>
      </c>
      <c r="AZ68" s="4" t="s">
        <v>483</v>
      </c>
    </row>
    <row r="69" spans="1:52" s="4" customFormat="1" ht="13.5" customHeight="1" x14ac:dyDescent="0.25">
      <c r="A69" s="4" t="s">
        <v>926</v>
      </c>
      <c r="B69" s="4" t="s">
        <v>760</v>
      </c>
      <c r="C69" s="4" t="s">
        <v>637</v>
      </c>
      <c r="D69" s="4">
        <v>67</v>
      </c>
      <c r="E69" s="4" t="s">
        <v>95</v>
      </c>
      <c r="F69" s="4" t="s">
        <v>403</v>
      </c>
      <c r="G69" s="4" t="s">
        <v>43</v>
      </c>
      <c r="H69" s="4" t="s">
        <v>224</v>
      </c>
      <c r="I69" s="4" t="s">
        <v>398</v>
      </c>
      <c r="J69" s="4">
        <v>79643978</v>
      </c>
      <c r="K69" s="4">
        <v>4</v>
      </c>
      <c r="L69" s="4" t="s">
        <v>584</v>
      </c>
      <c r="M69" s="19">
        <v>44578</v>
      </c>
      <c r="N69" s="4">
        <v>54400000</v>
      </c>
      <c r="O69" s="4">
        <v>6800000</v>
      </c>
      <c r="P69" s="4" t="s">
        <v>393</v>
      </c>
      <c r="Q69" s="4">
        <v>8</v>
      </c>
      <c r="S69" s="4">
        <f t="shared" si="1"/>
        <v>240</v>
      </c>
      <c r="T69" s="19">
        <v>44582</v>
      </c>
      <c r="U69" s="19">
        <v>44824</v>
      </c>
      <c r="V69" s="4">
        <v>20400000</v>
      </c>
      <c r="W69" s="4">
        <v>2266667</v>
      </c>
      <c r="Y69" s="4">
        <v>90</v>
      </c>
      <c r="Z69" s="19">
        <v>44913</v>
      </c>
      <c r="AA69" s="4">
        <v>10</v>
      </c>
      <c r="AB69" s="19">
        <v>44923</v>
      </c>
      <c r="AC69" s="19"/>
      <c r="AD69" s="19"/>
      <c r="AF69" s="19"/>
      <c r="AG69" s="19"/>
      <c r="AH69" s="19"/>
      <c r="AI69" s="19"/>
      <c r="AN69" s="19"/>
      <c r="AO69" s="19"/>
      <c r="AS69" s="18">
        <f>+N69+V69+W69+X69</f>
        <v>77066667</v>
      </c>
      <c r="AT69" s="19">
        <v>44923</v>
      </c>
      <c r="AU69" s="4" t="s">
        <v>1368</v>
      </c>
      <c r="AY69" s="4" t="s">
        <v>484</v>
      </c>
      <c r="AZ69" s="4" t="s">
        <v>484</v>
      </c>
    </row>
    <row r="70" spans="1:52" s="4" customFormat="1" ht="13.5" customHeight="1" x14ac:dyDescent="0.25">
      <c r="A70" s="4" t="s">
        <v>926</v>
      </c>
      <c r="B70" s="4" t="s">
        <v>760</v>
      </c>
      <c r="C70" s="4" t="s">
        <v>638</v>
      </c>
      <c r="D70" s="4">
        <v>68</v>
      </c>
      <c r="E70" s="4" t="s">
        <v>96</v>
      </c>
      <c r="F70" s="4" t="s">
        <v>403</v>
      </c>
      <c r="G70" s="4" t="s">
        <v>44</v>
      </c>
      <c r="H70" s="4" t="s">
        <v>225</v>
      </c>
      <c r="I70" s="4" t="s">
        <v>398</v>
      </c>
      <c r="J70" s="4">
        <v>93356628</v>
      </c>
      <c r="K70" s="4">
        <v>1</v>
      </c>
      <c r="L70" s="4" t="s">
        <v>584</v>
      </c>
      <c r="M70" s="19">
        <v>44578</v>
      </c>
      <c r="N70" s="4">
        <v>18400000</v>
      </c>
      <c r="O70" s="4">
        <v>2300000</v>
      </c>
      <c r="P70" s="4" t="s">
        <v>393</v>
      </c>
      <c r="Q70" s="4">
        <v>8</v>
      </c>
      <c r="S70" s="4">
        <f t="shared" si="1"/>
        <v>240</v>
      </c>
      <c r="T70" s="19">
        <v>44579</v>
      </c>
      <c r="U70" s="19">
        <v>44821</v>
      </c>
      <c r="V70" s="4">
        <v>6900000</v>
      </c>
      <c r="W70" s="4">
        <v>690000</v>
      </c>
      <c r="Y70" s="4">
        <v>90</v>
      </c>
      <c r="Z70" s="19">
        <v>44912</v>
      </c>
      <c r="AA70" s="4">
        <v>9</v>
      </c>
      <c r="AB70" s="19">
        <v>44921</v>
      </c>
      <c r="AC70" s="19"/>
      <c r="AD70" s="19"/>
      <c r="AF70" s="19"/>
      <c r="AG70" s="19"/>
      <c r="AH70" s="19"/>
      <c r="AI70" s="19"/>
      <c r="AN70" s="19"/>
      <c r="AO70" s="19"/>
      <c r="AS70" s="18">
        <f>+N70+V70+W70+X70</f>
        <v>25990000</v>
      </c>
      <c r="AT70" s="19">
        <v>44921</v>
      </c>
      <c r="AU70" s="4" t="s">
        <v>1368</v>
      </c>
      <c r="AY70" s="4" t="s">
        <v>485</v>
      </c>
      <c r="AZ70" s="4" t="s">
        <v>485</v>
      </c>
    </row>
    <row r="71" spans="1:52" s="4" customFormat="1" ht="13.5" customHeight="1" x14ac:dyDescent="0.25">
      <c r="A71" s="4" t="s">
        <v>926</v>
      </c>
      <c r="B71" s="4" t="s">
        <v>760</v>
      </c>
      <c r="C71" s="4" t="s">
        <v>638</v>
      </c>
      <c r="D71" s="4">
        <v>69</v>
      </c>
      <c r="E71" s="4" t="s">
        <v>96</v>
      </c>
      <c r="F71" s="4" t="s">
        <v>403</v>
      </c>
      <c r="G71" s="4" t="s">
        <v>44</v>
      </c>
      <c r="H71" s="4" t="s">
        <v>226</v>
      </c>
      <c r="I71" s="4" t="s">
        <v>398</v>
      </c>
      <c r="J71" s="4">
        <v>1010167565</v>
      </c>
      <c r="K71" s="4">
        <v>4</v>
      </c>
      <c r="L71" s="4" t="s">
        <v>585</v>
      </c>
      <c r="M71" s="19">
        <v>44578</v>
      </c>
      <c r="N71" s="4">
        <v>18400000</v>
      </c>
      <c r="O71" s="4">
        <v>2300000</v>
      </c>
      <c r="P71" s="4" t="s">
        <v>393</v>
      </c>
      <c r="Q71" s="4">
        <v>8</v>
      </c>
      <c r="S71" s="4">
        <f t="shared" si="1"/>
        <v>240</v>
      </c>
      <c r="T71" s="19">
        <v>44581</v>
      </c>
      <c r="U71" s="19">
        <v>44823</v>
      </c>
      <c r="V71" s="4">
        <v>6900000</v>
      </c>
      <c r="Y71" s="4">
        <v>90</v>
      </c>
      <c r="Z71" s="19">
        <v>44914</v>
      </c>
      <c r="AB71" s="19"/>
      <c r="AC71" s="19"/>
      <c r="AD71" s="19"/>
      <c r="AF71" s="19"/>
      <c r="AG71" s="19"/>
      <c r="AH71" s="19"/>
      <c r="AI71" s="19"/>
      <c r="AN71" s="19"/>
      <c r="AO71" s="19"/>
      <c r="AS71" s="18">
        <f>+N71+V71+W71+X71</f>
        <v>25300000</v>
      </c>
      <c r="AT71" s="19">
        <v>44914</v>
      </c>
      <c r="AU71" s="4" t="s">
        <v>1368</v>
      </c>
      <c r="AY71" s="4" t="s">
        <v>485</v>
      </c>
      <c r="AZ71" s="4" t="s">
        <v>485</v>
      </c>
    </row>
    <row r="72" spans="1:52" s="4" customFormat="1" ht="13.5" customHeight="1" x14ac:dyDescent="0.25">
      <c r="A72" s="4" t="s">
        <v>926</v>
      </c>
      <c r="B72" s="4" t="s">
        <v>760</v>
      </c>
      <c r="C72" s="4" t="s">
        <v>638</v>
      </c>
      <c r="D72" s="4">
        <v>70</v>
      </c>
      <c r="E72" s="4" t="s">
        <v>96</v>
      </c>
      <c r="F72" s="4" t="s">
        <v>403</v>
      </c>
      <c r="G72" s="4" t="s">
        <v>44</v>
      </c>
      <c r="H72" s="4" t="s">
        <v>227</v>
      </c>
      <c r="I72" s="4" t="s">
        <v>398</v>
      </c>
      <c r="J72" s="4">
        <v>51724248</v>
      </c>
      <c r="K72" s="4">
        <v>2</v>
      </c>
      <c r="L72" s="4" t="s">
        <v>585</v>
      </c>
      <c r="M72" s="19">
        <v>44578</v>
      </c>
      <c r="N72" s="4">
        <v>18400000</v>
      </c>
      <c r="O72" s="4">
        <v>2300000</v>
      </c>
      <c r="P72" s="4" t="s">
        <v>393</v>
      </c>
      <c r="Q72" s="4">
        <v>8</v>
      </c>
      <c r="S72" s="4">
        <f t="shared" si="1"/>
        <v>240</v>
      </c>
      <c r="T72" s="19">
        <v>44580</v>
      </c>
      <c r="U72" s="19">
        <v>44822</v>
      </c>
      <c r="V72" s="4">
        <v>6900000</v>
      </c>
      <c r="W72" s="4">
        <v>690000</v>
      </c>
      <c r="Y72" s="4">
        <v>90</v>
      </c>
      <c r="Z72" s="19">
        <v>44913</v>
      </c>
      <c r="AA72" s="4">
        <v>9</v>
      </c>
      <c r="AB72" s="19">
        <v>44922</v>
      </c>
      <c r="AC72" s="19"/>
      <c r="AD72" s="19"/>
      <c r="AF72" s="19"/>
      <c r="AG72" s="19"/>
      <c r="AH72" s="19"/>
      <c r="AI72" s="19"/>
      <c r="AN72" s="19"/>
      <c r="AO72" s="19"/>
      <c r="AS72" s="18">
        <f>+N72+V72+W72+X72</f>
        <v>25990000</v>
      </c>
      <c r="AT72" s="19">
        <v>44922</v>
      </c>
      <c r="AU72" s="4" t="s">
        <v>1368</v>
      </c>
      <c r="AY72" s="4" t="s">
        <v>485</v>
      </c>
      <c r="AZ72" s="4" t="s">
        <v>485</v>
      </c>
    </row>
    <row r="73" spans="1:52" s="4" customFormat="1" ht="13.5" customHeight="1" x14ac:dyDescent="0.25">
      <c r="A73" s="4" t="s">
        <v>926</v>
      </c>
      <c r="B73" s="4" t="s">
        <v>760</v>
      </c>
      <c r="C73" s="4" t="s">
        <v>639</v>
      </c>
      <c r="D73" s="4">
        <v>71</v>
      </c>
      <c r="E73" s="4" t="s">
        <v>97</v>
      </c>
      <c r="F73" s="4" t="s">
        <v>403</v>
      </c>
      <c r="G73" s="4" t="s">
        <v>44</v>
      </c>
      <c r="H73" s="4" t="s">
        <v>413</v>
      </c>
      <c r="I73" s="4" t="s">
        <v>398</v>
      </c>
      <c r="J73" s="4">
        <v>79696458</v>
      </c>
      <c r="K73" s="4">
        <v>3</v>
      </c>
      <c r="L73" s="4" t="s">
        <v>584</v>
      </c>
      <c r="M73" s="19">
        <v>44579</v>
      </c>
      <c r="N73" s="4">
        <v>24400000</v>
      </c>
      <c r="O73" s="4">
        <v>3050000</v>
      </c>
      <c r="P73" s="4" t="s">
        <v>393</v>
      </c>
      <c r="Q73" s="4">
        <v>8</v>
      </c>
      <c r="S73" s="4">
        <f t="shared" si="1"/>
        <v>240</v>
      </c>
      <c r="T73" s="19">
        <v>44581</v>
      </c>
      <c r="U73" s="19">
        <v>44823</v>
      </c>
      <c r="V73" s="4">
        <v>10675000</v>
      </c>
      <c r="Y73" s="4">
        <v>105</v>
      </c>
      <c r="Z73" s="19">
        <v>44930</v>
      </c>
      <c r="AB73" s="19"/>
      <c r="AC73" s="19"/>
      <c r="AD73" s="19"/>
      <c r="AF73" s="19"/>
      <c r="AG73" s="19"/>
      <c r="AH73" s="19"/>
      <c r="AI73" s="19"/>
      <c r="AN73" s="19"/>
      <c r="AO73" s="19"/>
      <c r="AS73" s="18">
        <f>+N73+V73+W73+X73</f>
        <v>35075000</v>
      </c>
      <c r="AT73" s="19">
        <v>44930</v>
      </c>
      <c r="AU73" s="4" t="s">
        <v>1368</v>
      </c>
      <c r="AY73" s="4" t="s">
        <v>486</v>
      </c>
      <c r="AZ73" s="4" t="s">
        <v>486</v>
      </c>
    </row>
    <row r="74" spans="1:52" s="39" customFormat="1" ht="13.5" customHeight="1" x14ac:dyDescent="0.25">
      <c r="A74" s="39" t="s">
        <v>807</v>
      </c>
      <c r="B74" s="39" t="s">
        <v>760</v>
      </c>
      <c r="C74" s="39" t="s">
        <v>640</v>
      </c>
      <c r="D74" s="39">
        <v>72</v>
      </c>
      <c r="E74" s="39" t="s">
        <v>98</v>
      </c>
      <c r="F74" s="39" t="s">
        <v>403</v>
      </c>
      <c r="G74" s="39" t="s">
        <v>44</v>
      </c>
      <c r="H74" s="39" t="s">
        <v>414</v>
      </c>
      <c r="I74" s="39" t="s">
        <v>398</v>
      </c>
      <c r="J74" s="39">
        <v>1014275470</v>
      </c>
      <c r="K74" s="39">
        <v>0</v>
      </c>
      <c r="L74" s="39" t="s">
        <v>585</v>
      </c>
      <c r="M74" s="41">
        <v>44579</v>
      </c>
      <c r="N74" s="39">
        <v>24400000</v>
      </c>
      <c r="O74" s="39">
        <v>3050000</v>
      </c>
      <c r="P74" s="39" t="s">
        <v>393</v>
      </c>
      <c r="Q74" s="39">
        <v>8</v>
      </c>
      <c r="S74" s="39">
        <f t="shared" si="1"/>
        <v>240</v>
      </c>
      <c r="T74" s="41">
        <v>44581</v>
      </c>
      <c r="U74" s="41">
        <v>44823</v>
      </c>
      <c r="V74" s="39">
        <v>9150000</v>
      </c>
      <c r="Y74" s="39">
        <v>90</v>
      </c>
      <c r="Z74" s="41">
        <v>44921</v>
      </c>
      <c r="AB74" s="41"/>
      <c r="AC74" s="41">
        <v>44767</v>
      </c>
      <c r="AD74" s="41">
        <v>44767</v>
      </c>
      <c r="AE74" s="39">
        <v>7</v>
      </c>
      <c r="AF74" s="41">
        <v>44773</v>
      </c>
      <c r="AG74" s="41">
        <v>44830</v>
      </c>
      <c r="AH74" s="41"/>
      <c r="AI74" s="41"/>
      <c r="AN74" s="41"/>
      <c r="AO74" s="41"/>
      <c r="AS74" s="40">
        <f>+N74+V74+W74+X74</f>
        <v>33550000</v>
      </c>
      <c r="AT74" s="41">
        <v>44921</v>
      </c>
      <c r="AU74" s="39" t="s">
        <v>1368</v>
      </c>
      <c r="AY74" s="39" t="s">
        <v>487</v>
      </c>
      <c r="AZ74" s="39" t="s">
        <v>487</v>
      </c>
    </row>
    <row r="75" spans="1:52" s="4" customFormat="1" ht="13.5" customHeight="1" x14ac:dyDescent="0.25">
      <c r="A75" s="4" t="s">
        <v>926</v>
      </c>
      <c r="B75" s="4" t="s">
        <v>760</v>
      </c>
      <c r="C75" s="4" t="s">
        <v>641</v>
      </c>
      <c r="D75" s="4">
        <v>73</v>
      </c>
      <c r="E75" s="4" t="s">
        <v>99</v>
      </c>
      <c r="F75" s="4" t="s">
        <v>403</v>
      </c>
      <c r="G75" s="4" t="s">
        <v>43</v>
      </c>
      <c r="H75" s="4" t="s">
        <v>228</v>
      </c>
      <c r="I75" s="4" t="s">
        <v>398</v>
      </c>
      <c r="J75" s="4">
        <v>79318896</v>
      </c>
      <c r="K75" s="4">
        <v>6</v>
      </c>
      <c r="L75" s="4" t="s">
        <v>584</v>
      </c>
      <c r="M75" s="19">
        <v>44579</v>
      </c>
      <c r="N75" s="4">
        <v>41600000</v>
      </c>
      <c r="O75" s="4">
        <v>5200000</v>
      </c>
      <c r="P75" s="4" t="s">
        <v>393</v>
      </c>
      <c r="Q75" s="4">
        <v>8</v>
      </c>
      <c r="S75" s="4">
        <f t="shared" si="1"/>
        <v>240</v>
      </c>
      <c r="T75" s="19">
        <v>44580</v>
      </c>
      <c r="U75" s="19">
        <v>44822</v>
      </c>
      <c r="V75" s="4">
        <v>15600000</v>
      </c>
      <c r="Y75" s="4">
        <v>90</v>
      </c>
      <c r="Z75" s="19">
        <v>44913</v>
      </c>
      <c r="AB75" s="19"/>
      <c r="AC75" s="19"/>
      <c r="AD75" s="19"/>
      <c r="AF75" s="19"/>
      <c r="AG75" s="19"/>
      <c r="AH75" s="19"/>
      <c r="AI75" s="19"/>
      <c r="AN75" s="19"/>
      <c r="AO75" s="19"/>
      <c r="AS75" s="18">
        <f>+N75+V75+W75+X75</f>
        <v>57200000</v>
      </c>
      <c r="AT75" s="19">
        <v>44913</v>
      </c>
      <c r="AU75" s="4" t="s">
        <v>1368</v>
      </c>
      <c r="AY75" s="4" t="s">
        <v>488</v>
      </c>
      <c r="AZ75" s="4" t="s">
        <v>488</v>
      </c>
    </row>
    <row r="76" spans="1:52" s="4" customFormat="1" ht="13.5" customHeight="1" x14ac:dyDescent="0.25">
      <c r="A76" s="4" t="s">
        <v>926</v>
      </c>
      <c r="B76" s="4" t="s">
        <v>760</v>
      </c>
      <c r="C76" s="4" t="s">
        <v>642</v>
      </c>
      <c r="D76" s="4">
        <v>74</v>
      </c>
      <c r="E76" s="4" t="s">
        <v>100</v>
      </c>
      <c r="F76" s="4" t="s">
        <v>403</v>
      </c>
      <c r="G76" s="4" t="s">
        <v>43</v>
      </c>
      <c r="H76" s="4" t="s">
        <v>229</v>
      </c>
      <c r="I76" s="4" t="s">
        <v>398</v>
      </c>
      <c r="J76" s="4">
        <v>52791259</v>
      </c>
      <c r="K76" s="4">
        <v>2</v>
      </c>
      <c r="L76" s="4" t="s">
        <v>585</v>
      </c>
      <c r="M76" s="19">
        <v>44581</v>
      </c>
      <c r="N76" s="4">
        <v>41600000</v>
      </c>
      <c r="O76" s="4">
        <v>5200000</v>
      </c>
      <c r="P76" s="4" t="s">
        <v>393</v>
      </c>
      <c r="Q76" s="4">
        <v>8</v>
      </c>
      <c r="S76" s="4">
        <f t="shared" si="1"/>
        <v>240</v>
      </c>
      <c r="T76" s="19">
        <v>44585</v>
      </c>
      <c r="U76" s="19">
        <v>44827</v>
      </c>
      <c r="V76" s="4">
        <v>15600000</v>
      </c>
      <c r="Y76" s="4">
        <v>90</v>
      </c>
      <c r="Z76" s="19">
        <v>44918</v>
      </c>
      <c r="AB76" s="19"/>
      <c r="AC76" s="19"/>
      <c r="AD76" s="19"/>
      <c r="AF76" s="19"/>
      <c r="AG76" s="19"/>
      <c r="AH76" s="19"/>
      <c r="AI76" s="19"/>
      <c r="AN76" s="19"/>
      <c r="AO76" s="19"/>
      <c r="AS76" s="18">
        <f>+N76+V76+W76+X76</f>
        <v>57200000</v>
      </c>
      <c r="AT76" s="19">
        <v>44918</v>
      </c>
      <c r="AU76" s="4" t="s">
        <v>1368</v>
      </c>
      <c r="AY76" s="4" t="s">
        <v>923</v>
      </c>
    </row>
    <row r="77" spans="1:52" s="4" customFormat="1" ht="13.5" customHeight="1" x14ac:dyDescent="0.25">
      <c r="A77" s="4" t="s">
        <v>926</v>
      </c>
      <c r="B77" s="4" t="s">
        <v>760</v>
      </c>
      <c r="C77" s="4" t="s">
        <v>643</v>
      </c>
      <c r="D77" s="4">
        <v>75</v>
      </c>
      <c r="E77" s="4" t="s">
        <v>101</v>
      </c>
      <c r="F77" s="4" t="s">
        <v>403</v>
      </c>
      <c r="G77" s="4" t="s">
        <v>44</v>
      </c>
      <c r="H77" s="4" t="s">
        <v>230</v>
      </c>
      <c r="I77" s="4" t="s">
        <v>398</v>
      </c>
      <c r="J77" s="4">
        <v>79360276</v>
      </c>
      <c r="K77" s="4">
        <v>7</v>
      </c>
      <c r="L77" s="4" t="s">
        <v>584</v>
      </c>
      <c r="M77" s="19">
        <v>44581</v>
      </c>
      <c r="N77" s="4">
        <v>27200000</v>
      </c>
      <c r="O77" s="4">
        <v>3400000</v>
      </c>
      <c r="P77" s="4" t="s">
        <v>393</v>
      </c>
      <c r="Q77" s="4">
        <v>8</v>
      </c>
      <c r="S77" s="4">
        <f t="shared" si="1"/>
        <v>240</v>
      </c>
      <c r="T77" s="19">
        <v>44581</v>
      </c>
      <c r="U77" s="19">
        <v>44823</v>
      </c>
      <c r="V77" s="4">
        <v>10200000</v>
      </c>
      <c r="W77" s="4">
        <v>1133333</v>
      </c>
      <c r="Y77" s="4">
        <v>90</v>
      </c>
      <c r="Z77" s="19">
        <v>44914</v>
      </c>
      <c r="AA77" s="4">
        <v>10</v>
      </c>
      <c r="AB77" s="19">
        <v>44924</v>
      </c>
      <c r="AC77" s="19"/>
      <c r="AD77" s="19"/>
      <c r="AF77" s="19"/>
      <c r="AG77" s="19"/>
      <c r="AH77" s="19"/>
      <c r="AI77" s="19"/>
      <c r="AN77" s="19"/>
      <c r="AO77" s="19"/>
      <c r="AS77" s="18">
        <f>+N77+V77+W77+X77</f>
        <v>38533333</v>
      </c>
      <c r="AT77" s="19">
        <v>44924</v>
      </c>
      <c r="AU77" s="4" t="s">
        <v>1368</v>
      </c>
      <c r="AY77" s="4" t="s">
        <v>489</v>
      </c>
      <c r="AZ77" s="4" t="s">
        <v>489</v>
      </c>
    </row>
    <row r="78" spans="1:52" s="4" customFormat="1" ht="13.5" customHeight="1" x14ac:dyDescent="0.25">
      <c r="A78" s="4" t="s">
        <v>926</v>
      </c>
      <c r="B78" s="4" t="s">
        <v>760</v>
      </c>
      <c r="C78" s="4" t="s">
        <v>644</v>
      </c>
      <c r="D78" s="4">
        <v>76</v>
      </c>
      <c r="E78" s="4" t="s">
        <v>102</v>
      </c>
      <c r="F78" s="4" t="s">
        <v>403</v>
      </c>
      <c r="G78" s="4" t="s">
        <v>44</v>
      </c>
      <c r="H78" s="4" t="s">
        <v>231</v>
      </c>
      <c r="I78" s="4" t="s">
        <v>398</v>
      </c>
      <c r="J78" s="4">
        <v>80101641</v>
      </c>
      <c r="K78" s="4">
        <v>6</v>
      </c>
      <c r="L78" s="4" t="s">
        <v>584</v>
      </c>
      <c r="M78" s="19">
        <v>44580</v>
      </c>
      <c r="N78" s="4">
        <v>27200000</v>
      </c>
      <c r="O78" s="4">
        <v>3400000</v>
      </c>
      <c r="P78" s="4" t="s">
        <v>393</v>
      </c>
      <c r="Q78" s="4">
        <v>8</v>
      </c>
      <c r="S78" s="4">
        <f t="shared" si="1"/>
        <v>240</v>
      </c>
      <c r="T78" s="19">
        <v>44593</v>
      </c>
      <c r="U78" s="19">
        <v>44834</v>
      </c>
      <c r="Z78" s="19"/>
      <c r="AB78" s="19"/>
      <c r="AC78" s="19"/>
      <c r="AD78" s="19"/>
      <c r="AF78" s="19"/>
      <c r="AG78" s="19"/>
      <c r="AH78" s="19"/>
      <c r="AI78" s="19"/>
      <c r="AN78" s="19"/>
      <c r="AO78" s="19"/>
      <c r="AS78" s="18">
        <f>+N78+V78+W78+X78</f>
        <v>27200000</v>
      </c>
      <c r="AT78" s="19">
        <v>44834</v>
      </c>
      <c r="AU78" s="4" t="s">
        <v>1368</v>
      </c>
      <c r="AY78" s="4" t="s">
        <v>490</v>
      </c>
      <c r="AZ78" s="4" t="s">
        <v>490</v>
      </c>
    </row>
    <row r="79" spans="1:52" s="4" customFormat="1" ht="13.5" customHeight="1" x14ac:dyDescent="0.25">
      <c r="A79" s="4" t="s">
        <v>926</v>
      </c>
      <c r="B79" s="4" t="s">
        <v>760</v>
      </c>
      <c r="C79" s="4" t="s">
        <v>645</v>
      </c>
      <c r="D79" s="4">
        <v>77</v>
      </c>
      <c r="E79" s="4" t="s">
        <v>103</v>
      </c>
      <c r="F79" s="4" t="s">
        <v>403</v>
      </c>
      <c r="G79" s="4" t="s">
        <v>43</v>
      </c>
      <c r="H79" s="4" t="s">
        <v>232</v>
      </c>
      <c r="I79" s="4" t="s">
        <v>398</v>
      </c>
      <c r="J79" s="4">
        <v>52934811</v>
      </c>
      <c r="K79" s="4">
        <v>4</v>
      </c>
      <c r="L79" s="4" t="s">
        <v>585</v>
      </c>
      <c r="M79" s="19">
        <v>44581</v>
      </c>
      <c r="N79" s="4">
        <v>41600000</v>
      </c>
      <c r="O79" s="4">
        <v>5200000</v>
      </c>
      <c r="P79" s="4" t="s">
        <v>393</v>
      </c>
      <c r="Q79" s="4">
        <v>8</v>
      </c>
      <c r="S79" s="4">
        <f t="shared" si="1"/>
        <v>240</v>
      </c>
      <c r="T79" s="19">
        <v>44585</v>
      </c>
      <c r="U79" s="19">
        <v>44827</v>
      </c>
      <c r="V79" s="4">
        <v>15600000</v>
      </c>
      <c r="Y79" s="4">
        <v>90</v>
      </c>
      <c r="Z79" s="19">
        <v>44918</v>
      </c>
      <c r="AB79" s="19"/>
      <c r="AC79" s="19"/>
      <c r="AD79" s="19"/>
      <c r="AF79" s="19"/>
      <c r="AG79" s="19"/>
      <c r="AH79" s="19"/>
      <c r="AI79" s="19"/>
      <c r="AN79" s="19"/>
      <c r="AO79" s="19"/>
      <c r="AS79" s="18">
        <f>+N79+V79+W79+X79</f>
        <v>57200000</v>
      </c>
      <c r="AT79" s="19">
        <v>44918</v>
      </c>
      <c r="AU79" s="4" t="s">
        <v>1368</v>
      </c>
      <c r="AY79" s="4" t="s">
        <v>924</v>
      </c>
    </row>
    <row r="80" spans="1:52" s="4" customFormat="1" ht="13.5" customHeight="1" x14ac:dyDescent="0.25">
      <c r="A80" s="4" t="s">
        <v>926</v>
      </c>
      <c r="B80" s="4" t="s">
        <v>760</v>
      </c>
      <c r="C80" s="4" t="s">
        <v>644</v>
      </c>
      <c r="D80" s="4">
        <v>78</v>
      </c>
      <c r="E80" s="4" t="s">
        <v>102</v>
      </c>
      <c r="F80" s="4" t="s">
        <v>403</v>
      </c>
      <c r="G80" s="4" t="s">
        <v>44</v>
      </c>
      <c r="H80" s="4" t="s">
        <v>233</v>
      </c>
      <c r="I80" s="4" t="s">
        <v>398</v>
      </c>
      <c r="J80" s="4">
        <v>1143331060</v>
      </c>
      <c r="K80" s="4">
        <v>2</v>
      </c>
      <c r="L80" s="4" t="s">
        <v>584</v>
      </c>
      <c r="M80" s="19">
        <v>44587</v>
      </c>
      <c r="N80" s="4">
        <v>27200000</v>
      </c>
      <c r="O80" s="4">
        <v>3400000</v>
      </c>
      <c r="P80" s="4" t="s">
        <v>393</v>
      </c>
      <c r="Q80" s="4">
        <v>8</v>
      </c>
      <c r="S80" s="4">
        <f t="shared" si="1"/>
        <v>240</v>
      </c>
      <c r="T80" s="19">
        <v>44585</v>
      </c>
      <c r="U80" s="19">
        <v>44827</v>
      </c>
      <c r="V80" s="4">
        <v>10200000</v>
      </c>
      <c r="Y80" s="4">
        <v>90</v>
      </c>
      <c r="Z80" s="19">
        <v>44918</v>
      </c>
      <c r="AB80" s="19"/>
      <c r="AC80" s="19"/>
      <c r="AD80" s="19"/>
      <c r="AF80" s="19"/>
      <c r="AG80" s="19"/>
      <c r="AH80" s="19"/>
      <c r="AI80" s="19"/>
      <c r="AN80" s="19"/>
      <c r="AO80" s="19"/>
      <c r="AS80" s="18">
        <f>+N80+V80+W80+X80</f>
        <v>37400000</v>
      </c>
      <c r="AT80" s="19">
        <v>44918</v>
      </c>
      <c r="AU80" s="4" t="s">
        <v>1368</v>
      </c>
      <c r="AY80" s="4" t="s">
        <v>490</v>
      </c>
      <c r="AZ80" s="4" t="s">
        <v>490</v>
      </c>
    </row>
    <row r="81" spans="1:52" s="4" customFormat="1" ht="13.5" customHeight="1" x14ac:dyDescent="0.25">
      <c r="A81" s="4" t="s">
        <v>926</v>
      </c>
      <c r="B81" s="4" t="s">
        <v>760</v>
      </c>
      <c r="C81" s="4" t="s">
        <v>646</v>
      </c>
      <c r="D81" s="4">
        <v>79</v>
      </c>
      <c r="E81" s="4" t="s">
        <v>104</v>
      </c>
      <c r="F81" s="4" t="s">
        <v>403</v>
      </c>
      <c r="G81" s="4" t="s">
        <v>44</v>
      </c>
      <c r="H81" s="4" t="s">
        <v>415</v>
      </c>
      <c r="I81" s="4" t="s">
        <v>398</v>
      </c>
      <c r="J81" s="4">
        <v>51694598</v>
      </c>
      <c r="K81" s="4">
        <v>5</v>
      </c>
      <c r="L81" s="4" t="s">
        <v>585</v>
      </c>
      <c r="M81" s="19">
        <v>44580</v>
      </c>
      <c r="N81" s="4">
        <v>27200000</v>
      </c>
      <c r="O81" s="4">
        <v>3400000</v>
      </c>
      <c r="P81" s="4" t="s">
        <v>393</v>
      </c>
      <c r="Q81" s="4">
        <v>8</v>
      </c>
      <c r="S81" s="4">
        <f t="shared" si="1"/>
        <v>240</v>
      </c>
      <c r="T81" s="19">
        <v>44582</v>
      </c>
      <c r="U81" s="19">
        <v>44824</v>
      </c>
      <c r="V81" s="4">
        <v>10200000</v>
      </c>
      <c r="Y81" s="4">
        <v>90</v>
      </c>
      <c r="Z81" s="19">
        <v>44915</v>
      </c>
      <c r="AB81" s="19"/>
      <c r="AC81" s="19"/>
      <c r="AD81" s="19"/>
      <c r="AF81" s="19"/>
      <c r="AG81" s="19"/>
      <c r="AH81" s="19"/>
      <c r="AI81" s="19"/>
      <c r="AN81" s="19"/>
      <c r="AO81" s="19"/>
      <c r="AS81" s="18">
        <f>+N81+V81+W81+X81</f>
        <v>37400000</v>
      </c>
      <c r="AT81" s="19">
        <v>44915</v>
      </c>
      <c r="AU81" s="4" t="s">
        <v>1368</v>
      </c>
      <c r="AY81" s="4" t="s">
        <v>491</v>
      </c>
      <c r="AZ81" s="4" t="s">
        <v>491</v>
      </c>
    </row>
    <row r="82" spans="1:52" s="4" customFormat="1" ht="13.5" customHeight="1" x14ac:dyDescent="0.25">
      <c r="A82" s="4" t="s">
        <v>926</v>
      </c>
      <c r="B82" s="4" t="s">
        <v>760</v>
      </c>
      <c r="C82" s="4" t="s">
        <v>647</v>
      </c>
      <c r="D82" s="4">
        <v>80</v>
      </c>
      <c r="E82" s="4" t="s">
        <v>105</v>
      </c>
      <c r="F82" s="4" t="s">
        <v>403</v>
      </c>
      <c r="G82" s="4" t="s">
        <v>44</v>
      </c>
      <c r="H82" s="4" t="s">
        <v>234</v>
      </c>
      <c r="I82" s="4" t="s">
        <v>398</v>
      </c>
      <c r="J82" s="4">
        <v>79720582</v>
      </c>
      <c r="K82" s="4">
        <v>1</v>
      </c>
      <c r="L82" s="4" t="s">
        <v>584</v>
      </c>
      <c r="M82" s="19">
        <v>44586</v>
      </c>
      <c r="N82" s="4">
        <v>22000000</v>
      </c>
      <c r="O82" s="4">
        <v>2750000</v>
      </c>
      <c r="P82" s="4" t="s">
        <v>393</v>
      </c>
      <c r="Q82" s="4">
        <v>8</v>
      </c>
      <c r="S82" s="4">
        <f t="shared" si="1"/>
        <v>240</v>
      </c>
      <c r="T82" s="19">
        <v>44593</v>
      </c>
      <c r="U82" s="19">
        <v>44834</v>
      </c>
      <c r="V82" s="4">
        <v>8250000</v>
      </c>
      <c r="Y82" s="4">
        <v>90</v>
      </c>
      <c r="Z82" s="19">
        <v>44925</v>
      </c>
      <c r="AB82" s="19"/>
      <c r="AC82" s="19"/>
      <c r="AD82" s="19"/>
      <c r="AF82" s="19"/>
      <c r="AG82" s="19"/>
      <c r="AH82" s="19"/>
      <c r="AI82" s="19"/>
      <c r="AN82" s="19"/>
      <c r="AO82" s="19"/>
      <c r="AS82" s="18">
        <f>+N82+V82+W82+X82</f>
        <v>30250000</v>
      </c>
      <c r="AT82" s="19">
        <v>44925</v>
      </c>
      <c r="AU82" s="4" t="s">
        <v>1368</v>
      </c>
      <c r="AY82" s="4" t="s">
        <v>492</v>
      </c>
      <c r="AZ82" s="4" t="s">
        <v>492</v>
      </c>
    </row>
    <row r="83" spans="1:52" s="4" customFormat="1" ht="13.5" customHeight="1" x14ac:dyDescent="0.25">
      <c r="A83" s="4" t="s">
        <v>926</v>
      </c>
      <c r="B83" s="4" t="s">
        <v>760</v>
      </c>
      <c r="C83" s="4" t="s">
        <v>648</v>
      </c>
      <c r="D83" s="4">
        <v>81</v>
      </c>
      <c r="E83" s="4" t="s">
        <v>106</v>
      </c>
      <c r="F83" s="4" t="s">
        <v>403</v>
      </c>
      <c r="G83" s="4" t="s">
        <v>44</v>
      </c>
      <c r="H83" s="4" t="s">
        <v>416</v>
      </c>
      <c r="I83" s="4" t="s">
        <v>398</v>
      </c>
      <c r="J83" s="4">
        <v>1140882137</v>
      </c>
      <c r="K83" s="4">
        <v>3</v>
      </c>
      <c r="L83" s="4" t="s">
        <v>585</v>
      </c>
      <c r="M83" s="19">
        <v>44581</v>
      </c>
      <c r="N83" s="4">
        <v>24400000</v>
      </c>
      <c r="O83" s="4">
        <v>3050000</v>
      </c>
      <c r="P83" s="4" t="s">
        <v>393</v>
      </c>
      <c r="Q83" s="4">
        <v>8</v>
      </c>
      <c r="S83" s="4">
        <f t="shared" si="1"/>
        <v>240</v>
      </c>
      <c r="T83" s="19">
        <v>44593</v>
      </c>
      <c r="U83" s="19">
        <v>44834</v>
      </c>
      <c r="V83" s="4">
        <v>9150000</v>
      </c>
      <c r="Y83" s="4">
        <v>90</v>
      </c>
      <c r="Z83" s="19">
        <v>44926</v>
      </c>
      <c r="AB83" s="19"/>
      <c r="AC83" s="19"/>
      <c r="AD83" s="19"/>
      <c r="AF83" s="19"/>
      <c r="AG83" s="19"/>
      <c r="AH83" s="19"/>
      <c r="AI83" s="19"/>
      <c r="AN83" s="19"/>
      <c r="AO83" s="19"/>
      <c r="AS83" s="18">
        <f>+N83+V83+W83+X83</f>
        <v>33550000</v>
      </c>
      <c r="AT83" s="19">
        <v>44926</v>
      </c>
      <c r="AU83" s="4" t="s">
        <v>1368</v>
      </c>
      <c r="AY83" s="4" t="s">
        <v>493</v>
      </c>
      <c r="AZ83" s="4" t="s">
        <v>493</v>
      </c>
    </row>
    <row r="84" spans="1:52" s="31" customFormat="1" ht="13.5" customHeight="1" x14ac:dyDescent="0.25">
      <c r="A84" s="31" t="s">
        <v>1354</v>
      </c>
      <c r="B84" s="31" t="s">
        <v>760</v>
      </c>
      <c r="C84" s="31" t="s">
        <v>649</v>
      </c>
      <c r="D84" s="31">
        <v>82</v>
      </c>
      <c r="E84" s="31" t="s">
        <v>107</v>
      </c>
      <c r="F84" s="31" t="s">
        <v>403</v>
      </c>
      <c r="G84" s="31" t="s">
        <v>43</v>
      </c>
      <c r="H84" s="31" t="s">
        <v>235</v>
      </c>
      <c r="I84" s="31" t="s">
        <v>398</v>
      </c>
      <c r="J84" s="31">
        <v>53124797</v>
      </c>
      <c r="K84" s="31">
        <v>7</v>
      </c>
      <c r="L84" s="31" t="s">
        <v>585</v>
      </c>
      <c r="M84" s="33">
        <v>44579</v>
      </c>
      <c r="N84" s="31">
        <v>40000000</v>
      </c>
      <c r="O84" s="31">
        <v>5000000</v>
      </c>
      <c r="P84" s="31" t="s">
        <v>393</v>
      </c>
      <c r="Q84" s="31">
        <v>8</v>
      </c>
      <c r="S84" s="31">
        <f t="shared" si="1"/>
        <v>240</v>
      </c>
      <c r="T84" s="33">
        <v>44580</v>
      </c>
      <c r="U84" s="33">
        <v>44822</v>
      </c>
      <c r="V84" s="31">
        <v>17500000</v>
      </c>
      <c r="W84" s="31">
        <v>1833333</v>
      </c>
      <c r="Y84" s="31">
        <v>106</v>
      </c>
      <c r="Z84" s="33">
        <v>44929</v>
      </c>
      <c r="AA84" s="31">
        <v>11</v>
      </c>
      <c r="AB84" s="33">
        <v>44940</v>
      </c>
      <c r="AC84" s="33"/>
      <c r="AD84" s="33"/>
      <c r="AF84" s="33"/>
      <c r="AG84" s="33"/>
      <c r="AH84" s="33">
        <v>44805</v>
      </c>
      <c r="AI84" s="33">
        <v>44805</v>
      </c>
      <c r="AJ84" s="31" t="s">
        <v>194</v>
      </c>
      <c r="AK84" s="31">
        <v>23409</v>
      </c>
      <c r="AL84" s="31" t="s">
        <v>398</v>
      </c>
      <c r="AM84" s="31">
        <v>79316173</v>
      </c>
      <c r="AN84" s="33"/>
      <c r="AO84" s="33"/>
      <c r="AS84" s="32">
        <f>+N84+V84+W84+X84</f>
        <v>59333333</v>
      </c>
      <c r="AT84" s="33">
        <v>44940</v>
      </c>
      <c r="AU84" s="31" t="s">
        <v>1368</v>
      </c>
      <c r="AY84" s="31" t="s">
        <v>494</v>
      </c>
      <c r="AZ84" s="31" t="s">
        <v>494</v>
      </c>
    </row>
    <row r="85" spans="1:52" s="4" customFormat="1" ht="13.5" customHeight="1" x14ac:dyDescent="0.25">
      <c r="A85" s="4" t="s">
        <v>926</v>
      </c>
      <c r="B85" s="4" t="s">
        <v>760</v>
      </c>
      <c r="C85" s="4" t="s">
        <v>650</v>
      </c>
      <c r="D85" s="4">
        <v>83</v>
      </c>
      <c r="E85" s="4" t="s">
        <v>108</v>
      </c>
      <c r="F85" s="4" t="s">
        <v>403</v>
      </c>
      <c r="G85" s="4" t="s">
        <v>43</v>
      </c>
      <c r="H85" s="4" t="s">
        <v>236</v>
      </c>
      <c r="I85" s="4" t="s">
        <v>398</v>
      </c>
      <c r="J85" s="4">
        <v>43997810</v>
      </c>
      <c r="K85" s="4">
        <v>4</v>
      </c>
      <c r="L85" s="4" t="s">
        <v>585</v>
      </c>
      <c r="M85" s="19">
        <v>44579</v>
      </c>
      <c r="N85" s="4">
        <v>37600000</v>
      </c>
      <c r="O85" s="4">
        <v>4700000</v>
      </c>
      <c r="P85" s="4" t="s">
        <v>393</v>
      </c>
      <c r="Q85" s="4">
        <v>8</v>
      </c>
      <c r="S85" s="4">
        <f t="shared" si="1"/>
        <v>240</v>
      </c>
      <c r="T85" s="19">
        <v>44580</v>
      </c>
      <c r="U85" s="19">
        <v>44822</v>
      </c>
      <c r="V85" s="4">
        <v>14100000</v>
      </c>
      <c r="Y85" s="4">
        <v>90</v>
      </c>
      <c r="Z85" s="19">
        <v>44913</v>
      </c>
      <c r="AB85" s="19"/>
      <c r="AC85" s="19"/>
      <c r="AD85" s="19"/>
      <c r="AF85" s="19"/>
      <c r="AG85" s="19"/>
      <c r="AH85" s="19"/>
      <c r="AI85" s="19"/>
      <c r="AN85" s="19"/>
      <c r="AO85" s="19"/>
      <c r="AS85" s="18">
        <f>+N85+V85+W85+X85</f>
        <v>51700000</v>
      </c>
      <c r="AT85" s="19">
        <v>44913</v>
      </c>
      <c r="AU85" s="4" t="s">
        <v>1368</v>
      </c>
      <c r="AY85" s="4" t="s">
        <v>495</v>
      </c>
      <c r="AZ85" s="4" t="s">
        <v>495</v>
      </c>
    </row>
    <row r="86" spans="1:52" s="4" customFormat="1" ht="13.5" customHeight="1" x14ac:dyDescent="0.25">
      <c r="A86" s="4" t="s">
        <v>926</v>
      </c>
      <c r="B86" s="4" t="s">
        <v>760</v>
      </c>
      <c r="C86" s="4" t="s">
        <v>651</v>
      </c>
      <c r="D86" s="4">
        <v>84</v>
      </c>
      <c r="E86" s="4" t="s">
        <v>109</v>
      </c>
      <c r="F86" s="4" t="s">
        <v>403</v>
      </c>
      <c r="G86" s="4" t="s">
        <v>43</v>
      </c>
      <c r="H86" s="4" t="s">
        <v>237</v>
      </c>
      <c r="I86" s="4" t="s">
        <v>398</v>
      </c>
      <c r="J86" s="4">
        <v>1026294301</v>
      </c>
      <c r="K86" s="4">
        <v>9</v>
      </c>
      <c r="L86" s="4" t="s">
        <v>584</v>
      </c>
      <c r="M86" s="19">
        <v>44579</v>
      </c>
      <c r="N86" s="4">
        <v>36400000</v>
      </c>
      <c r="O86" s="4">
        <v>4550000</v>
      </c>
      <c r="P86" s="4" t="s">
        <v>393</v>
      </c>
      <c r="Q86" s="4">
        <v>8</v>
      </c>
      <c r="S86" s="4">
        <f t="shared" si="1"/>
        <v>240</v>
      </c>
      <c r="T86" s="19">
        <v>44581</v>
      </c>
      <c r="U86" s="19">
        <v>44823</v>
      </c>
      <c r="V86" s="4">
        <v>13650000</v>
      </c>
      <c r="W86" s="4">
        <v>606667</v>
      </c>
      <c r="Y86" s="4">
        <v>90</v>
      </c>
      <c r="Z86" s="19">
        <v>44914</v>
      </c>
      <c r="AA86" s="4">
        <v>4</v>
      </c>
      <c r="AB86" s="19">
        <v>44918</v>
      </c>
      <c r="AC86" s="19"/>
      <c r="AD86" s="19"/>
      <c r="AF86" s="19"/>
      <c r="AG86" s="19"/>
      <c r="AH86" s="19"/>
      <c r="AI86" s="19"/>
      <c r="AN86" s="19"/>
      <c r="AO86" s="19"/>
      <c r="AS86" s="18">
        <f>+N86+V86+W86+X86</f>
        <v>50656667</v>
      </c>
      <c r="AT86" s="19">
        <v>44918</v>
      </c>
      <c r="AU86" s="4" t="s">
        <v>1368</v>
      </c>
      <c r="AY86" s="4" t="s">
        <v>496</v>
      </c>
      <c r="AZ86" s="4" t="s">
        <v>496</v>
      </c>
    </row>
    <row r="87" spans="1:52" s="4" customFormat="1" ht="13.5" customHeight="1" x14ac:dyDescent="0.25">
      <c r="A87" s="4" t="s">
        <v>926</v>
      </c>
      <c r="B87" s="4" t="s">
        <v>760</v>
      </c>
      <c r="C87" s="4" t="s">
        <v>652</v>
      </c>
      <c r="D87" s="4">
        <v>85</v>
      </c>
      <c r="E87" s="4" t="s">
        <v>110</v>
      </c>
      <c r="F87" s="4" t="s">
        <v>403</v>
      </c>
      <c r="G87" s="4" t="s">
        <v>44</v>
      </c>
      <c r="H87" s="4" t="s">
        <v>238</v>
      </c>
      <c r="I87" s="4" t="s">
        <v>398</v>
      </c>
      <c r="J87" s="4">
        <v>19392521</v>
      </c>
      <c r="K87" s="4">
        <v>6</v>
      </c>
      <c r="L87" s="4" t="s">
        <v>584</v>
      </c>
      <c r="M87" s="19">
        <v>44580</v>
      </c>
      <c r="N87" s="4">
        <v>20800000</v>
      </c>
      <c r="O87" s="4">
        <v>2600000</v>
      </c>
      <c r="P87" s="4" t="s">
        <v>393</v>
      </c>
      <c r="Q87" s="4">
        <v>8</v>
      </c>
      <c r="S87" s="4">
        <f t="shared" si="1"/>
        <v>240</v>
      </c>
      <c r="T87" s="19">
        <v>44581</v>
      </c>
      <c r="U87" s="19">
        <v>44823</v>
      </c>
      <c r="V87" s="4">
        <v>9100000</v>
      </c>
      <c r="Y87" s="4">
        <v>106</v>
      </c>
      <c r="Z87" s="19">
        <v>44931</v>
      </c>
      <c r="AB87" s="19"/>
      <c r="AC87" s="19"/>
      <c r="AD87" s="19"/>
      <c r="AF87" s="19"/>
      <c r="AG87" s="19"/>
      <c r="AH87" s="19"/>
      <c r="AI87" s="19"/>
      <c r="AN87" s="19"/>
      <c r="AO87" s="19"/>
      <c r="AS87" s="18">
        <f>+N87+V87+W87+X87</f>
        <v>29900000</v>
      </c>
      <c r="AT87" s="19">
        <v>44931</v>
      </c>
      <c r="AU87" s="4" t="s">
        <v>1368</v>
      </c>
      <c r="AY87" s="4" t="s">
        <v>497</v>
      </c>
      <c r="AZ87" s="4" t="s">
        <v>497</v>
      </c>
    </row>
    <row r="88" spans="1:52" s="4" customFormat="1" ht="13.5" customHeight="1" x14ac:dyDescent="0.25">
      <c r="A88" s="4" t="s">
        <v>926</v>
      </c>
      <c r="B88" s="4" t="s">
        <v>760</v>
      </c>
      <c r="C88" s="4" t="s">
        <v>652</v>
      </c>
      <c r="D88" s="4">
        <v>86</v>
      </c>
      <c r="E88" s="4" t="s">
        <v>110</v>
      </c>
      <c r="F88" s="4" t="s">
        <v>403</v>
      </c>
      <c r="G88" s="4" t="s">
        <v>44</v>
      </c>
      <c r="H88" s="4" t="s">
        <v>239</v>
      </c>
      <c r="I88" s="4" t="s">
        <v>398</v>
      </c>
      <c r="J88" s="4">
        <v>79744841</v>
      </c>
      <c r="K88" s="4">
        <v>8</v>
      </c>
      <c r="L88" s="4" t="s">
        <v>584</v>
      </c>
      <c r="M88" s="19">
        <v>44580</v>
      </c>
      <c r="N88" s="4">
        <v>20800000</v>
      </c>
      <c r="O88" s="4">
        <v>2600000</v>
      </c>
      <c r="P88" s="4" t="s">
        <v>393</v>
      </c>
      <c r="Q88" s="4">
        <v>8</v>
      </c>
      <c r="S88" s="4">
        <f t="shared" si="1"/>
        <v>240</v>
      </c>
      <c r="T88" s="19">
        <v>44581</v>
      </c>
      <c r="U88" s="19">
        <v>44823</v>
      </c>
      <c r="V88" s="4">
        <v>9100000</v>
      </c>
      <c r="Y88" s="4">
        <v>106</v>
      </c>
      <c r="Z88" s="19">
        <v>44931</v>
      </c>
      <c r="AB88" s="19"/>
      <c r="AC88" s="19"/>
      <c r="AD88" s="19"/>
      <c r="AF88" s="19"/>
      <c r="AG88" s="19"/>
      <c r="AH88" s="19"/>
      <c r="AI88" s="19"/>
      <c r="AN88" s="19"/>
      <c r="AO88" s="19"/>
      <c r="AS88" s="18">
        <f>+N88+V88+W88+X88</f>
        <v>29900000</v>
      </c>
      <c r="AT88" s="19">
        <v>44931</v>
      </c>
      <c r="AU88" s="4" t="s">
        <v>1368</v>
      </c>
      <c r="AY88" s="4" t="s">
        <v>497</v>
      </c>
      <c r="AZ88" s="4" t="s">
        <v>497</v>
      </c>
    </row>
    <row r="89" spans="1:52" s="4" customFormat="1" ht="13.5" customHeight="1" x14ac:dyDescent="0.25">
      <c r="A89" s="4" t="s">
        <v>926</v>
      </c>
      <c r="B89" s="4" t="s">
        <v>760</v>
      </c>
      <c r="C89" s="4" t="s">
        <v>652</v>
      </c>
      <c r="D89" s="4">
        <v>87</v>
      </c>
      <c r="E89" s="4" t="s">
        <v>110</v>
      </c>
      <c r="F89" s="4" t="s">
        <v>403</v>
      </c>
      <c r="G89" s="4" t="s">
        <v>44</v>
      </c>
      <c r="H89" s="4" t="s">
        <v>240</v>
      </c>
      <c r="I89" s="4" t="s">
        <v>398</v>
      </c>
      <c r="J89" s="4">
        <v>79736368</v>
      </c>
      <c r="K89" s="4">
        <v>1</v>
      </c>
      <c r="L89" s="4" t="s">
        <v>584</v>
      </c>
      <c r="M89" s="19">
        <v>44581</v>
      </c>
      <c r="N89" s="4">
        <v>20800000</v>
      </c>
      <c r="O89" s="4">
        <v>2600000</v>
      </c>
      <c r="P89" s="4" t="s">
        <v>393</v>
      </c>
      <c r="Q89" s="4">
        <v>8</v>
      </c>
      <c r="S89" s="4">
        <f t="shared" si="1"/>
        <v>240</v>
      </c>
      <c r="T89" s="19">
        <v>44582</v>
      </c>
      <c r="U89" s="19">
        <v>44824</v>
      </c>
      <c r="V89" s="4">
        <v>7800000</v>
      </c>
      <c r="W89" s="4">
        <v>866667</v>
      </c>
      <c r="Y89" s="4">
        <v>90</v>
      </c>
      <c r="Z89" s="19">
        <v>44915</v>
      </c>
      <c r="AA89" s="4">
        <v>10</v>
      </c>
      <c r="AB89" s="19">
        <v>44924</v>
      </c>
      <c r="AC89" s="19"/>
      <c r="AD89" s="19"/>
      <c r="AF89" s="19"/>
      <c r="AG89" s="19"/>
      <c r="AH89" s="19"/>
      <c r="AI89" s="19"/>
      <c r="AN89" s="19"/>
      <c r="AO89" s="19"/>
      <c r="AS89" s="18">
        <f>+N89+V89+W89+X89</f>
        <v>29466667</v>
      </c>
      <c r="AT89" s="19">
        <v>44924</v>
      </c>
      <c r="AU89" s="4" t="s">
        <v>1368</v>
      </c>
      <c r="AY89" s="4" t="s">
        <v>497</v>
      </c>
      <c r="AZ89" s="4" t="s">
        <v>497</v>
      </c>
    </row>
    <row r="90" spans="1:52" s="4" customFormat="1" ht="13.5" customHeight="1" x14ac:dyDescent="0.25">
      <c r="A90" s="4" t="s">
        <v>926</v>
      </c>
      <c r="B90" s="4" t="s">
        <v>760</v>
      </c>
      <c r="C90" s="4" t="s">
        <v>653</v>
      </c>
      <c r="D90" s="4">
        <v>88</v>
      </c>
      <c r="E90" s="4" t="s">
        <v>111</v>
      </c>
      <c r="F90" s="4" t="s">
        <v>403</v>
      </c>
      <c r="G90" s="4" t="s">
        <v>43</v>
      </c>
      <c r="H90" s="4" t="s">
        <v>417</v>
      </c>
      <c r="I90" s="4" t="s">
        <v>398</v>
      </c>
      <c r="J90" s="4">
        <v>1073244984</v>
      </c>
      <c r="K90" s="4">
        <v>6</v>
      </c>
      <c r="L90" s="4" t="s">
        <v>584</v>
      </c>
      <c r="M90" s="19">
        <v>44579</v>
      </c>
      <c r="N90" s="4">
        <v>41600000</v>
      </c>
      <c r="O90" s="4">
        <v>5200000</v>
      </c>
      <c r="P90" s="4" t="s">
        <v>393</v>
      </c>
      <c r="Q90" s="4">
        <v>8</v>
      </c>
      <c r="S90" s="4">
        <f t="shared" si="1"/>
        <v>240</v>
      </c>
      <c r="T90" s="19">
        <v>44580</v>
      </c>
      <c r="U90" s="19">
        <v>44822</v>
      </c>
      <c r="V90" s="4">
        <v>18200000</v>
      </c>
      <c r="Y90" s="4">
        <v>105</v>
      </c>
      <c r="Z90" s="19">
        <v>44929</v>
      </c>
      <c r="AB90" s="19"/>
      <c r="AC90" s="19"/>
      <c r="AD90" s="19"/>
      <c r="AF90" s="19"/>
      <c r="AG90" s="19"/>
      <c r="AH90" s="19"/>
      <c r="AI90" s="19"/>
      <c r="AN90" s="19"/>
      <c r="AO90" s="19"/>
      <c r="AS90" s="18">
        <f>+N90+V90+W90+X90</f>
        <v>59800000</v>
      </c>
      <c r="AT90" s="19">
        <v>44929</v>
      </c>
      <c r="AU90" s="4" t="s">
        <v>1368</v>
      </c>
      <c r="AY90" s="4" t="s">
        <v>498</v>
      </c>
      <c r="AZ90" s="4" t="s">
        <v>498</v>
      </c>
    </row>
    <row r="91" spans="1:52" s="4" customFormat="1" ht="13.5" customHeight="1" x14ac:dyDescent="0.25">
      <c r="A91" s="4" t="s">
        <v>926</v>
      </c>
      <c r="B91" s="4" t="s">
        <v>760</v>
      </c>
      <c r="C91" s="4" t="s">
        <v>654</v>
      </c>
      <c r="D91" s="4">
        <v>89</v>
      </c>
      <c r="E91" s="4" t="s">
        <v>112</v>
      </c>
      <c r="F91" s="4" t="s">
        <v>403</v>
      </c>
      <c r="G91" s="4" t="s">
        <v>43</v>
      </c>
      <c r="H91" s="4" t="s">
        <v>418</v>
      </c>
      <c r="I91" s="4" t="s">
        <v>398</v>
      </c>
      <c r="J91" s="4">
        <v>1022968862</v>
      </c>
      <c r="K91" s="4">
        <v>8</v>
      </c>
      <c r="L91" s="4" t="s">
        <v>584</v>
      </c>
      <c r="M91" s="19">
        <v>44579</v>
      </c>
      <c r="N91" s="4">
        <v>60000000</v>
      </c>
      <c r="O91" s="4">
        <v>7500000</v>
      </c>
      <c r="P91" s="4" t="s">
        <v>393</v>
      </c>
      <c r="Q91" s="4">
        <v>8</v>
      </c>
      <c r="S91" s="4">
        <f t="shared" si="1"/>
        <v>240</v>
      </c>
      <c r="T91" s="19">
        <v>44580</v>
      </c>
      <c r="U91" s="19">
        <v>44822</v>
      </c>
      <c r="V91" s="4">
        <v>26250000</v>
      </c>
      <c r="Y91" s="4">
        <v>106</v>
      </c>
      <c r="Z91" s="19">
        <v>44929</v>
      </c>
      <c r="AB91" s="19"/>
      <c r="AC91" s="19"/>
      <c r="AD91" s="19"/>
      <c r="AF91" s="19"/>
      <c r="AG91" s="19"/>
      <c r="AH91" s="19"/>
      <c r="AI91" s="19"/>
      <c r="AN91" s="19"/>
      <c r="AO91" s="19"/>
      <c r="AS91" s="18">
        <f>+N91+V91+W91+X91</f>
        <v>86250000</v>
      </c>
      <c r="AT91" s="19">
        <v>44929</v>
      </c>
      <c r="AU91" s="4" t="s">
        <v>1368</v>
      </c>
      <c r="AY91" s="4" t="s">
        <v>499</v>
      </c>
      <c r="AZ91" s="4" t="s">
        <v>499</v>
      </c>
    </row>
    <row r="92" spans="1:52" s="4" customFormat="1" ht="13.5" customHeight="1" x14ac:dyDescent="0.25">
      <c r="A92" s="4" t="s">
        <v>926</v>
      </c>
      <c r="B92" s="4" t="s">
        <v>760</v>
      </c>
      <c r="C92" s="4" t="s">
        <v>655</v>
      </c>
      <c r="D92" s="4">
        <v>90</v>
      </c>
      <c r="E92" s="4" t="s">
        <v>92</v>
      </c>
      <c r="F92" s="4" t="s">
        <v>403</v>
      </c>
      <c r="G92" s="4" t="s">
        <v>43</v>
      </c>
      <c r="H92" s="4" t="s">
        <v>241</v>
      </c>
      <c r="I92" s="4" t="s">
        <v>398</v>
      </c>
      <c r="J92" s="4">
        <v>1032428071</v>
      </c>
      <c r="K92" s="4">
        <v>9</v>
      </c>
      <c r="L92" s="4" t="s">
        <v>584</v>
      </c>
      <c r="M92" s="19">
        <v>44581</v>
      </c>
      <c r="N92" s="4">
        <v>40000000</v>
      </c>
      <c r="O92" s="4">
        <v>5000000</v>
      </c>
      <c r="P92" s="4" t="s">
        <v>393</v>
      </c>
      <c r="Q92" s="4">
        <v>8</v>
      </c>
      <c r="S92" s="4">
        <f t="shared" si="1"/>
        <v>240</v>
      </c>
      <c r="T92" s="19">
        <v>44582</v>
      </c>
      <c r="U92" s="19">
        <v>44824</v>
      </c>
      <c r="V92" s="4">
        <v>15000000</v>
      </c>
      <c r="Y92" s="4">
        <v>90</v>
      </c>
      <c r="Z92" s="19">
        <v>44915</v>
      </c>
      <c r="AB92" s="19"/>
      <c r="AC92" s="19"/>
      <c r="AD92" s="19"/>
      <c r="AF92" s="19"/>
      <c r="AG92" s="19"/>
      <c r="AH92" s="19"/>
      <c r="AI92" s="19"/>
      <c r="AN92" s="19"/>
      <c r="AO92" s="19"/>
      <c r="AS92" s="18">
        <f>+N92+V92+W92+X92</f>
        <v>55000000</v>
      </c>
      <c r="AT92" s="19">
        <v>44915</v>
      </c>
      <c r="AU92" s="4" t="s">
        <v>1368</v>
      </c>
      <c r="AY92" s="4" t="s">
        <v>925</v>
      </c>
    </row>
    <row r="93" spans="1:52" s="4" customFormat="1" ht="13.5" customHeight="1" x14ac:dyDescent="0.25">
      <c r="A93" s="4" t="s">
        <v>926</v>
      </c>
      <c r="B93" s="4" t="s">
        <v>760</v>
      </c>
      <c r="C93" s="4" t="s">
        <v>656</v>
      </c>
      <c r="D93" s="4">
        <v>91</v>
      </c>
      <c r="E93" s="4" t="s">
        <v>113</v>
      </c>
      <c r="F93" s="4" t="s">
        <v>403</v>
      </c>
      <c r="G93" s="4" t="s">
        <v>44</v>
      </c>
      <c r="H93" s="4" t="s">
        <v>242</v>
      </c>
      <c r="I93" s="4" t="s">
        <v>398</v>
      </c>
      <c r="J93" s="4">
        <v>80231076</v>
      </c>
      <c r="K93" s="4">
        <v>1</v>
      </c>
      <c r="L93" s="4" t="s">
        <v>584</v>
      </c>
      <c r="M93" s="19">
        <v>44588</v>
      </c>
      <c r="N93" s="4">
        <v>18400000</v>
      </c>
      <c r="O93" s="4">
        <v>2300000</v>
      </c>
      <c r="P93" s="4" t="s">
        <v>393</v>
      </c>
      <c r="Q93" s="4">
        <v>8</v>
      </c>
      <c r="S93" s="4">
        <f t="shared" si="1"/>
        <v>240</v>
      </c>
      <c r="T93" s="19">
        <v>44593</v>
      </c>
      <c r="U93" s="19">
        <v>44834</v>
      </c>
      <c r="V93" s="4">
        <v>6900000</v>
      </c>
      <c r="Y93" s="4">
        <v>90</v>
      </c>
      <c r="Z93" s="19">
        <v>44926</v>
      </c>
      <c r="AB93" s="19"/>
      <c r="AC93" s="19"/>
      <c r="AD93" s="19"/>
      <c r="AF93" s="19"/>
      <c r="AG93" s="19"/>
      <c r="AH93" s="19"/>
      <c r="AI93" s="19"/>
      <c r="AN93" s="19"/>
      <c r="AO93" s="19"/>
      <c r="AS93" s="18">
        <f>+N93+V93+W93+X93</f>
        <v>25300000</v>
      </c>
      <c r="AT93" s="19">
        <v>44926</v>
      </c>
      <c r="AU93" s="4" t="s">
        <v>1368</v>
      </c>
      <c r="AY93" s="4" t="s">
        <v>500</v>
      </c>
      <c r="AZ93" s="4" t="s">
        <v>500</v>
      </c>
    </row>
    <row r="94" spans="1:52" s="4" customFormat="1" ht="13.5" customHeight="1" x14ac:dyDescent="0.25">
      <c r="A94" s="4" t="s">
        <v>926</v>
      </c>
      <c r="B94" s="4" t="s">
        <v>760</v>
      </c>
      <c r="C94" s="4" t="s">
        <v>657</v>
      </c>
      <c r="D94" s="4">
        <v>92</v>
      </c>
      <c r="E94" s="4" t="s">
        <v>114</v>
      </c>
      <c r="F94" s="4" t="s">
        <v>403</v>
      </c>
      <c r="G94" s="4" t="s">
        <v>43</v>
      </c>
      <c r="H94" s="4" t="s">
        <v>243</v>
      </c>
      <c r="I94" s="4" t="s">
        <v>398</v>
      </c>
      <c r="J94" s="4">
        <v>1079262381</v>
      </c>
      <c r="K94" s="4">
        <v>3</v>
      </c>
      <c r="L94" s="4" t="s">
        <v>584</v>
      </c>
      <c r="M94" s="19">
        <v>44581</v>
      </c>
      <c r="N94" s="4">
        <v>40000000</v>
      </c>
      <c r="O94" s="4">
        <v>5000000</v>
      </c>
      <c r="P94" s="4" t="s">
        <v>393</v>
      </c>
      <c r="Q94" s="4">
        <v>8</v>
      </c>
      <c r="S94" s="4">
        <f t="shared" si="1"/>
        <v>240</v>
      </c>
      <c r="T94" s="19">
        <v>44585</v>
      </c>
      <c r="U94" s="19">
        <v>44827</v>
      </c>
      <c r="V94" s="4">
        <v>15000000</v>
      </c>
      <c r="Y94" s="4">
        <v>90</v>
      </c>
      <c r="Z94" s="19">
        <v>44918</v>
      </c>
      <c r="AB94" s="19"/>
      <c r="AC94" s="19"/>
      <c r="AD94" s="19"/>
      <c r="AF94" s="19"/>
      <c r="AG94" s="19"/>
      <c r="AH94" s="19"/>
      <c r="AI94" s="19"/>
      <c r="AN94" s="19"/>
      <c r="AO94" s="19"/>
      <c r="AS94" s="18">
        <f>+N94+V94+W94+X94</f>
        <v>55000000</v>
      </c>
      <c r="AT94" s="19">
        <v>44918</v>
      </c>
      <c r="AU94" s="4" t="s">
        <v>1368</v>
      </c>
      <c r="AY94" s="4" t="s">
        <v>501</v>
      </c>
      <c r="AZ94" s="4" t="s">
        <v>501</v>
      </c>
    </row>
    <row r="95" spans="1:52" s="4" customFormat="1" ht="13.5" customHeight="1" x14ac:dyDescent="0.25">
      <c r="A95" s="4" t="s">
        <v>926</v>
      </c>
      <c r="B95" s="4" t="s">
        <v>760</v>
      </c>
      <c r="C95" s="4" t="s">
        <v>658</v>
      </c>
      <c r="D95" s="4">
        <v>93</v>
      </c>
      <c r="E95" s="4" t="s">
        <v>115</v>
      </c>
      <c r="F95" s="4" t="s">
        <v>403</v>
      </c>
      <c r="G95" s="4" t="s">
        <v>44</v>
      </c>
      <c r="H95" s="4" t="s">
        <v>419</v>
      </c>
      <c r="I95" s="4" t="s">
        <v>398</v>
      </c>
      <c r="J95" s="4">
        <v>1014211226</v>
      </c>
      <c r="K95" s="4">
        <v>5</v>
      </c>
      <c r="L95" s="4" t="s">
        <v>584</v>
      </c>
      <c r="M95" s="19">
        <v>44580</v>
      </c>
      <c r="N95" s="4">
        <v>24400000</v>
      </c>
      <c r="O95" s="4">
        <v>3050000</v>
      </c>
      <c r="P95" s="4" t="s">
        <v>393</v>
      </c>
      <c r="Q95" s="4">
        <v>8</v>
      </c>
      <c r="S95" s="4">
        <f t="shared" si="1"/>
        <v>240</v>
      </c>
      <c r="T95" s="19">
        <v>44582</v>
      </c>
      <c r="U95" s="19">
        <v>44824</v>
      </c>
      <c r="Z95" s="19"/>
      <c r="AB95" s="19"/>
      <c r="AC95" s="19"/>
      <c r="AD95" s="19"/>
      <c r="AF95" s="19"/>
      <c r="AG95" s="19"/>
      <c r="AH95" s="19"/>
      <c r="AI95" s="19"/>
      <c r="AN95" s="19"/>
      <c r="AO95" s="19"/>
      <c r="AS95" s="18">
        <f>+N95+V95+W95+X95</f>
        <v>24400000</v>
      </c>
      <c r="AT95" s="19">
        <v>44824</v>
      </c>
      <c r="AU95" s="4" t="s">
        <v>1368</v>
      </c>
      <c r="AY95" s="4" t="s">
        <v>502</v>
      </c>
      <c r="AZ95" s="4" t="s">
        <v>502</v>
      </c>
    </row>
    <row r="96" spans="1:52" s="4" customFormat="1" ht="13.5" customHeight="1" x14ac:dyDescent="0.25">
      <c r="A96" s="4" t="s">
        <v>926</v>
      </c>
      <c r="B96" s="4" t="s">
        <v>760</v>
      </c>
      <c r="C96" s="4" t="s">
        <v>659</v>
      </c>
      <c r="D96" s="4">
        <v>94</v>
      </c>
      <c r="E96" s="4" t="s">
        <v>116</v>
      </c>
      <c r="F96" s="4" t="s">
        <v>403</v>
      </c>
      <c r="G96" s="4" t="s">
        <v>43</v>
      </c>
      <c r="H96" s="4" t="s">
        <v>244</v>
      </c>
      <c r="I96" s="4" t="s">
        <v>398</v>
      </c>
      <c r="J96" s="4">
        <v>73164323</v>
      </c>
      <c r="K96" s="4">
        <v>3</v>
      </c>
      <c r="L96" s="4" t="s">
        <v>584</v>
      </c>
      <c r="M96" s="19">
        <v>44586</v>
      </c>
      <c r="N96" s="4">
        <v>40000000</v>
      </c>
      <c r="O96" s="4">
        <v>5000000</v>
      </c>
      <c r="P96" s="4" t="s">
        <v>393</v>
      </c>
      <c r="Q96" s="4">
        <v>8</v>
      </c>
      <c r="S96" s="4">
        <f t="shared" si="1"/>
        <v>240</v>
      </c>
      <c r="T96" s="19">
        <v>44588</v>
      </c>
      <c r="U96" s="19">
        <v>44830</v>
      </c>
      <c r="V96" s="4">
        <v>15000000</v>
      </c>
      <c r="Y96" s="4">
        <v>90</v>
      </c>
      <c r="Z96" s="19">
        <v>44921</v>
      </c>
      <c r="AB96" s="19"/>
      <c r="AC96" s="19"/>
      <c r="AD96" s="19"/>
      <c r="AF96" s="19"/>
      <c r="AG96" s="19"/>
      <c r="AH96" s="19"/>
      <c r="AI96" s="19"/>
      <c r="AN96" s="19"/>
      <c r="AO96" s="19"/>
      <c r="AS96" s="18">
        <f>+N96+V96+W96+X96</f>
        <v>55000000</v>
      </c>
      <c r="AT96" s="19">
        <v>44921</v>
      </c>
      <c r="AU96" s="4" t="s">
        <v>1368</v>
      </c>
      <c r="AY96" s="4" t="s">
        <v>503</v>
      </c>
      <c r="AZ96" s="4" t="s">
        <v>503</v>
      </c>
    </row>
    <row r="97" spans="1:52" s="4" customFormat="1" ht="13.5" customHeight="1" x14ac:dyDescent="0.25">
      <c r="A97" s="4" t="s">
        <v>926</v>
      </c>
      <c r="B97" s="4" t="s">
        <v>760</v>
      </c>
      <c r="C97" s="4" t="s">
        <v>660</v>
      </c>
      <c r="D97" s="4">
        <v>95</v>
      </c>
      <c r="E97" s="4" t="s">
        <v>117</v>
      </c>
      <c r="F97" s="4" t="s">
        <v>403</v>
      </c>
      <c r="G97" s="4" t="s">
        <v>43</v>
      </c>
      <c r="H97" s="4" t="s">
        <v>245</v>
      </c>
      <c r="I97" s="4" t="s">
        <v>398</v>
      </c>
      <c r="J97" s="4">
        <v>79664457</v>
      </c>
      <c r="K97" s="4">
        <v>9</v>
      </c>
      <c r="L97" s="4" t="s">
        <v>584</v>
      </c>
      <c r="M97" s="19">
        <v>44581</v>
      </c>
      <c r="N97" s="4">
        <v>37600000</v>
      </c>
      <c r="O97" s="4">
        <v>4700000</v>
      </c>
      <c r="P97" s="4" t="s">
        <v>393</v>
      </c>
      <c r="Q97" s="4">
        <v>8</v>
      </c>
      <c r="S97" s="4">
        <f t="shared" si="1"/>
        <v>240</v>
      </c>
      <c r="T97" s="19">
        <v>44582</v>
      </c>
      <c r="U97" s="19">
        <v>44824</v>
      </c>
      <c r="V97" s="4">
        <v>14100000</v>
      </c>
      <c r="Y97" s="4">
        <v>90</v>
      </c>
      <c r="Z97" s="19">
        <v>44915</v>
      </c>
      <c r="AB97" s="19"/>
      <c r="AC97" s="19"/>
      <c r="AD97" s="19"/>
      <c r="AF97" s="19"/>
      <c r="AG97" s="19"/>
      <c r="AH97" s="19"/>
      <c r="AI97" s="19"/>
      <c r="AN97" s="19"/>
      <c r="AO97" s="19"/>
      <c r="AS97" s="18">
        <f>+N97+V97+W97+X97</f>
        <v>51700000</v>
      </c>
      <c r="AT97" s="19">
        <v>44915</v>
      </c>
      <c r="AU97" s="4" t="s">
        <v>1368</v>
      </c>
      <c r="AY97" s="4" t="s">
        <v>504</v>
      </c>
    </row>
    <row r="98" spans="1:52" s="4" customFormat="1" ht="13.5" customHeight="1" x14ac:dyDescent="0.25">
      <c r="A98" s="4" t="s">
        <v>926</v>
      </c>
      <c r="B98" s="4" t="s">
        <v>760</v>
      </c>
      <c r="C98" s="4" t="s">
        <v>656</v>
      </c>
      <c r="D98" s="4">
        <v>96</v>
      </c>
      <c r="E98" s="4" t="s">
        <v>113</v>
      </c>
      <c r="F98" s="4" t="s">
        <v>403</v>
      </c>
      <c r="G98" s="4" t="s">
        <v>44</v>
      </c>
      <c r="H98" s="4" t="s">
        <v>246</v>
      </c>
      <c r="I98" s="4" t="s">
        <v>398</v>
      </c>
      <c r="J98" s="4">
        <v>1000614716</v>
      </c>
      <c r="K98" s="4">
        <v>1</v>
      </c>
      <c r="L98" s="4" t="s">
        <v>584</v>
      </c>
      <c r="M98" s="19">
        <v>44587</v>
      </c>
      <c r="N98" s="4">
        <v>18400000</v>
      </c>
      <c r="O98" s="4">
        <v>2300000</v>
      </c>
      <c r="P98" s="4" t="s">
        <v>393</v>
      </c>
      <c r="Q98" s="4">
        <v>8</v>
      </c>
      <c r="S98" s="4">
        <f t="shared" si="1"/>
        <v>240</v>
      </c>
      <c r="T98" s="19">
        <v>44593</v>
      </c>
      <c r="U98" s="19">
        <v>44834</v>
      </c>
      <c r="V98" s="4">
        <v>6900000</v>
      </c>
      <c r="Y98" s="4">
        <v>90</v>
      </c>
      <c r="Z98" s="19">
        <v>44926</v>
      </c>
      <c r="AB98" s="19"/>
      <c r="AC98" s="19"/>
      <c r="AD98" s="19"/>
      <c r="AF98" s="19"/>
      <c r="AG98" s="19"/>
      <c r="AH98" s="19"/>
      <c r="AI98" s="19"/>
      <c r="AN98" s="19"/>
      <c r="AO98" s="19"/>
      <c r="AS98" s="18">
        <f>+N98+V98+W98+X98</f>
        <v>25300000</v>
      </c>
      <c r="AT98" s="19">
        <v>44926</v>
      </c>
      <c r="AU98" s="4" t="s">
        <v>1368</v>
      </c>
      <c r="AY98" s="4" t="s">
        <v>500</v>
      </c>
      <c r="AZ98" s="4" t="s">
        <v>500</v>
      </c>
    </row>
    <row r="99" spans="1:52" s="4" customFormat="1" ht="13.5" customHeight="1" x14ac:dyDescent="0.25">
      <c r="A99" s="4" t="s">
        <v>926</v>
      </c>
      <c r="B99" s="4" t="s">
        <v>760</v>
      </c>
      <c r="C99" s="4" t="s">
        <v>656</v>
      </c>
      <c r="D99" s="4">
        <v>97</v>
      </c>
      <c r="E99" s="4" t="s">
        <v>113</v>
      </c>
      <c r="F99" s="4" t="s">
        <v>403</v>
      </c>
      <c r="G99" s="4" t="s">
        <v>44</v>
      </c>
      <c r="H99" s="4" t="s">
        <v>247</v>
      </c>
      <c r="I99" s="4" t="s">
        <v>398</v>
      </c>
      <c r="J99" s="4">
        <v>19479243</v>
      </c>
      <c r="K99" s="4">
        <v>9</v>
      </c>
      <c r="L99" s="4" t="s">
        <v>584</v>
      </c>
      <c r="M99" s="19">
        <v>44587</v>
      </c>
      <c r="N99" s="4">
        <v>18400000</v>
      </c>
      <c r="O99" s="4">
        <v>2300000</v>
      </c>
      <c r="P99" s="4" t="s">
        <v>393</v>
      </c>
      <c r="Q99" s="4">
        <v>8</v>
      </c>
      <c r="S99" s="4">
        <f t="shared" si="1"/>
        <v>240</v>
      </c>
      <c r="T99" s="19">
        <v>44593</v>
      </c>
      <c r="U99" s="19">
        <v>44834</v>
      </c>
      <c r="V99" s="4">
        <v>6900000</v>
      </c>
      <c r="Y99" s="4">
        <v>90</v>
      </c>
      <c r="Z99" s="19">
        <v>44926</v>
      </c>
      <c r="AB99" s="19"/>
      <c r="AC99" s="19"/>
      <c r="AD99" s="19"/>
      <c r="AF99" s="19"/>
      <c r="AG99" s="19"/>
      <c r="AH99" s="19"/>
      <c r="AI99" s="19"/>
      <c r="AN99" s="19"/>
      <c r="AO99" s="19"/>
      <c r="AS99" s="18">
        <f>+N99+V99+W99+X99</f>
        <v>25300000</v>
      </c>
      <c r="AT99" s="19">
        <v>44926</v>
      </c>
      <c r="AU99" s="4" t="s">
        <v>1368</v>
      </c>
      <c r="AY99" s="4" t="s">
        <v>500</v>
      </c>
      <c r="AZ99" s="4" t="s">
        <v>500</v>
      </c>
    </row>
    <row r="100" spans="1:52" s="4" customFormat="1" ht="13.5" customHeight="1" x14ac:dyDescent="0.25">
      <c r="A100" s="4" t="s">
        <v>926</v>
      </c>
      <c r="B100" s="4" t="s">
        <v>760</v>
      </c>
      <c r="C100" s="4" t="s">
        <v>661</v>
      </c>
      <c r="D100" s="4">
        <v>98</v>
      </c>
      <c r="E100" s="4" t="s">
        <v>118</v>
      </c>
      <c r="F100" s="4" t="s">
        <v>403</v>
      </c>
      <c r="G100" s="4" t="s">
        <v>43</v>
      </c>
      <c r="H100" s="4" t="s">
        <v>248</v>
      </c>
      <c r="I100" s="4" t="s">
        <v>398</v>
      </c>
      <c r="J100" s="4">
        <v>74376193</v>
      </c>
      <c r="K100" s="4">
        <v>6</v>
      </c>
      <c r="L100" s="4" t="s">
        <v>584</v>
      </c>
      <c r="M100" s="19">
        <v>44580</v>
      </c>
      <c r="N100" s="4">
        <v>40000000</v>
      </c>
      <c r="O100" s="4">
        <v>5000000</v>
      </c>
      <c r="P100" s="4" t="s">
        <v>393</v>
      </c>
      <c r="Q100" s="4">
        <v>8</v>
      </c>
      <c r="S100" s="4">
        <f t="shared" si="1"/>
        <v>240</v>
      </c>
      <c r="T100" s="19">
        <v>44581</v>
      </c>
      <c r="U100" s="19">
        <v>44823</v>
      </c>
      <c r="V100" s="4">
        <v>15000000</v>
      </c>
      <c r="W100" s="4">
        <v>833333</v>
      </c>
      <c r="Y100" s="4">
        <v>90</v>
      </c>
      <c r="Z100" s="19">
        <v>44914</v>
      </c>
      <c r="AA100" s="4">
        <v>5</v>
      </c>
      <c r="AB100" s="19">
        <v>44919</v>
      </c>
      <c r="AC100" s="19"/>
      <c r="AD100" s="19"/>
      <c r="AF100" s="19"/>
      <c r="AG100" s="19"/>
      <c r="AH100" s="19"/>
      <c r="AI100" s="19"/>
      <c r="AN100" s="19"/>
      <c r="AO100" s="19"/>
      <c r="AS100" s="18">
        <f>+N100+V100+W100+X100</f>
        <v>55833333</v>
      </c>
      <c r="AT100" s="19">
        <v>44919</v>
      </c>
      <c r="AU100" s="4" t="s">
        <v>1368</v>
      </c>
      <c r="AY100" s="4" t="s">
        <v>505</v>
      </c>
      <c r="AZ100" s="4" t="s">
        <v>505</v>
      </c>
    </row>
    <row r="101" spans="1:52" s="4" customFormat="1" ht="13.5" customHeight="1" x14ac:dyDescent="0.25">
      <c r="A101" s="4" t="s">
        <v>926</v>
      </c>
      <c r="B101" s="4" t="s">
        <v>760</v>
      </c>
      <c r="C101" s="4" t="s">
        <v>662</v>
      </c>
      <c r="D101" s="4">
        <v>99</v>
      </c>
      <c r="E101" s="4" t="s">
        <v>119</v>
      </c>
      <c r="F101" s="4" t="s">
        <v>403</v>
      </c>
      <c r="G101" s="4" t="s">
        <v>44</v>
      </c>
      <c r="H101" s="4" t="s">
        <v>249</v>
      </c>
      <c r="I101" s="4" t="s">
        <v>398</v>
      </c>
      <c r="J101" s="4">
        <v>80038153</v>
      </c>
      <c r="K101" s="4">
        <v>4</v>
      </c>
      <c r="L101" s="4" t="s">
        <v>584</v>
      </c>
      <c r="M101" s="19">
        <v>44581</v>
      </c>
      <c r="N101" s="4">
        <v>33550000</v>
      </c>
      <c r="O101" s="4">
        <v>3050000</v>
      </c>
      <c r="P101" s="4" t="s">
        <v>391</v>
      </c>
      <c r="Q101" s="4">
        <v>11</v>
      </c>
      <c r="S101" s="4">
        <f t="shared" si="1"/>
        <v>330</v>
      </c>
      <c r="T101" s="19">
        <v>44582</v>
      </c>
      <c r="U101" s="19">
        <v>44915</v>
      </c>
      <c r="V101" s="4">
        <v>3050000</v>
      </c>
      <c r="Y101" s="4">
        <v>30</v>
      </c>
      <c r="Z101" s="19">
        <v>44946</v>
      </c>
      <c r="AB101" s="19"/>
      <c r="AC101" s="19"/>
      <c r="AD101" s="19"/>
      <c r="AF101" s="19"/>
      <c r="AG101" s="19"/>
      <c r="AH101" s="19"/>
      <c r="AI101" s="19"/>
      <c r="AN101" s="19"/>
      <c r="AO101" s="19"/>
      <c r="AS101" s="18">
        <f>+N101+V101+W101+X101</f>
        <v>36600000</v>
      </c>
      <c r="AT101" s="19">
        <v>44946</v>
      </c>
      <c r="AU101" s="4" t="s">
        <v>1368</v>
      </c>
      <c r="AY101" s="4" t="s">
        <v>506</v>
      </c>
      <c r="AZ101" s="4" t="s">
        <v>506</v>
      </c>
    </row>
    <row r="102" spans="1:52" s="4" customFormat="1" ht="13.5" customHeight="1" x14ac:dyDescent="0.25">
      <c r="A102" s="4" t="s">
        <v>926</v>
      </c>
      <c r="B102" s="4" t="s">
        <v>760</v>
      </c>
      <c r="C102" s="4" t="s">
        <v>663</v>
      </c>
      <c r="D102" s="4">
        <v>100</v>
      </c>
      <c r="E102" s="4" t="s">
        <v>113</v>
      </c>
      <c r="F102" s="4" t="s">
        <v>403</v>
      </c>
      <c r="G102" s="4" t="s">
        <v>44</v>
      </c>
      <c r="H102" s="4" t="s">
        <v>250</v>
      </c>
      <c r="I102" s="4" t="s">
        <v>398</v>
      </c>
      <c r="J102" s="4">
        <v>1070924255</v>
      </c>
      <c r="K102" s="4">
        <v>2</v>
      </c>
      <c r="L102" s="4" t="s">
        <v>585</v>
      </c>
      <c r="M102" s="19">
        <v>44587</v>
      </c>
      <c r="N102" s="4">
        <v>20800000</v>
      </c>
      <c r="O102" s="4">
        <v>2600000</v>
      </c>
      <c r="P102" s="4" t="s">
        <v>393</v>
      </c>
      <c r="Q102" s="4">
        <v>8</v>
      </c>
      <c r="S102" s="4">
        <f t="shared" si="1"/>
        <v>240</v>
      </c>
      <c r="T102" s="19">
        <v>44593</v>
      </c>
      <c r="U102" s="19">
        <v>44834</v>
      </c>
      <c r="Z102" s="19"/>
      <c r="AB102" s="19"/>
      <c r="AC102" s="19"/>
      <c r="AD102" s="19"/>
      <c r="AF102" s="19"/>
      <c r="AG102" s="19"/>
      <c r="AH102" s="19"/>
      <c r="AI102" s="19"/>
      <c r="AN102" s="19"/>
      <c r="AO102" s="19"/>
      <c r="AS102" s="18">
        <f>+N102+V102+W102+X102</f>
        <v>20800000</v>
      </c>
      <c r="AT102" s="19">
        <v>44834</v>
      </c>
      <c r="AU102" s="4" t="s">
        <v>1368</v>
      </c>
      <c r="AY102" s="4" t="s">
        <v>507</v>
      </c>
      <c r="AZ102" s="4" t="s">
        <v>507</v>
      </c>
    </row>
    <row r="103" spans="1:52" s="4" customFormat="1" ht="13.5" customHeight="1" x14ac:dyDescent="0.25">
      <c r="A103" s="4" t="s">
        <v>926</v>
      </c>
      <c r="B103" s="4" t="s">
        <v>760</v>
      </c>
      <c r="C103" s="4" t="s">
        <v>664</v>
      </c>
      <c r="D103" s="4">
        <v>101</v>
      </c>
      <c r="E103" s="4" t="s">
        <v>82</v>
      </c>
      <c r="F103" s="4" t="s">
        <v>403</v>
      </c>
      <c r="G103" s="4" t="s">
        <v>43</v>
      </c>
      <c r="H103" s="4" t="s">
        <v>251</v>
      </c>
      <c r="I103" s="4" t="s">
        <v>398</v>
      </c>
      <c r="J103" s="4">
        <v>1024563513</v>
      </c>
      <c r="K103" s="4">
        <v>0</v>
      </c>
      <c r="L103" s="4" t="s">
        <v>585</v>
      </c>
      <c r="M103" s="19">
        <v>44580</v>
      </c>
      <c r="N103" s="4">
        <v>40000000</v>
      </c>
      <c r="O103" s="4">
        <v>5000000</v>
      </c>
      <c r="P103" s="4" t="s">
        <v>393</v>
      </c>
      <c r="Q103" s="4">
        <v>8</v>
      </c>
      <c r="S103" s="4">
        <f t="shared" si="1"/>
        <v>240</v>
      </c>
      <c r="T103" s="19">
        <v>44581</v>
      </c>
      <c r="U103" s="19">
        <v>44823</v>
      </c>
      <c r="Z103" s="19"/>
      <c r="AB103" s="19"/>
      <c r="AC103" s="19"/>
      <c r="AD103" s="19"/>
      <c r="AF103" s="19"/>
      <c r="AG103" s="19"/>
      <c r="AH103" s="19"/>
      <c r="AI103" s="19"/>
      <c r="AN103" s="19"/>
      <c r="AO103" s="19"/>
      <c r="AS103" s="18">
        <f>+N103+V103+W103+X103</f>
        <v>40000000</v>
      </c>
      <c r="AT103" s="19">
        <v>44823</v>
      </c>
      <c r="AU103" s="4" t="s">
        <v>1368</v>
      </c>
      <c r="AY103" s="4" t="s">
        <v>508</v>
      </c>
      <c r="AZ103" s="4" t="s">
        <v>508</v>
      </c>
    </row>
    <row r="104" spans="1:52" s="4" customFormat="1" ht="13.5" customHeight="1" x14ac:dyDescent="0.25">
      <c r="A104" s="4" t="s">
        <v>926</v>
      </c>
      <c r="B104" s="4" t="s">
        <v>760</v>
      </c>
      <c r="C104" s="4" t="s">
        <v>665</v>
      </c>
      <c r="D104" s="4">
        <v>102</v>
      </c>
      <c r="E104" s="4" t="s">
        <v>120</v>
      </c>
      <c r="F104" s="4" t="s">
        <v>403</v>
      </c>
      <c r="G104" s="4" t="s">
        <v>44</v>
      </c>
      <c r="H104" s="4" t="s">
        <v>252</v>
      </c>
      <c r="I104" s="4" t="s">
        <v>398</v>
      </c>
      <c r="J104" s="4">
        <v>79059282</v>
      </c>
      <c r="K104" s="4">
        <v>2</v>
      </c>
      <c r="L104" s="4" t="s">
        <v>584</v>
      </c>
      <c r="M104" s="19">
        <v>44581</v>
      </c>
      <c r="N104" s="4">
        <v>18400000</v>
      </c>
      <c r="O104" s="4">
        <v>2300000</v>
      </c>
      <c r="P104" s="4" t="s">
        <v>393</v>
      </c>
      <c r="Q104" s="4">
        <v>8</v>
      </c>
      <c r="S104" s="4">
        <f t="shared" si="1"/>
        <v>240</v>
      </c>
      <c r="T104" s="19">
        <v>44585</v>
      </c>
      <c r="U104" s="19">
        <v>44827</v>
      </c>
      <c r="V104" s="4">
        <v>6900000</v>
      </c>
      <c r="Y104" s="4">
        <v>90</v>
      </c>
      <c r="Z104" s="19">
        <v>44918</v>
      </c>
      <c r="AB104" s="19"/>
      <c r="AC104" s="19"/>
      <c r="AD104" s="19"/>
      <c r="AF104" s="19"/>
      <c r="AG104" s="19"/>
      <c r="AH104" s="19"/>
      <c r="AI104" s="19"/>
      <c r="AN104" s="19"/>
      <c r="AO104" s="19"/>
      <c r="AS104" s="18">
        <f>+N104+V104+W104+X104</f>
        <v>25300000</v>
      </c>
      <c r="AT104" s="19">
        <v>44918</v>
      </c>
      <c r="AU104" s="4" t="s">
        <v>1368</v>
      </c>
      <c r="AY104" s="4" t="s">
        <v>509</v>
      </c>
      <c r="AZ104" s="4" t="s">
        <v>509</v>
      </c>
    </row>
    <row r="105" spans="1:52" s="4" customFormat="1" ht="13.5" customHeight="1" x14ac:dyDescent="0.25">
      <c r="A105" s="4" t="s">
        <v>926</v>
      </c>
      <c r="B105" s="4" t="s">
        <v>760</v>
      </c>
      <c r="C105" s="4" t="s">
        <v>665</v>
      </c>
      <c r="D105" s="4">
        <v>103</v>
      </c>
      <c r="E105" s="4" t="s">
        <v>120</v>
      </c>
      <c r="F105" s="4" t="s">
        <v>403</v>
      </c>
      <c r="G105" s="4" t="s">
        <v>44</v>
      </c>
      <c r="H105" s="4" t="s">
        <v>253</v>
      </c>
      <c r="I105" s="4" t="s">
        <v>398</v>
      </c>
      <c r="J105" s="4">
        <v>52375781</v>
      </c>
      <c r="K105" s="4">
        <v>2</v>
      </c>
      <c r="L105" s="4" t="s">
        <v>585</v>
      </c>
      <c r="M105" s="19">
        <v>44587</v>
      </c>
      <c r="N105" s="4">
        <v>18400000</v>
      </c>
      <c r="O105" s="4">
        <v>2300000</v>
      </c>
      <c r="P105" s="4" t="s">
        <v>393</v>
      </c>
      <c r="Q105" s="4">
        <v>8</v>
      </c>
      <c r="S105" s="4">
        <f t="shared" si="1"/>
        <v>240</v>
      </c>
      <c r="T105" s="19">
        <v>44588</v>
      </c>
      <c r="U105" s="19">
        <v>44830</v>
      </c>
      <c r="V105" s="4">
        <v>6900000</v>
      </c>
      <c r="Y105" s="4">
        <v>90</v>
      </c>
      <c r="Z105" s="19">
        <v>44921</v>
      </c>
      <c r="AB105" s="19"/>
      <c r="AC105" s="19"/>
      <c r="AD105" s="19"/>
      <c r="AF105" s="19"/>
      <c r="AG105" s="19"/>
      <c r="AH105" s="19"/>
      <c r="AI105" s="19"/>
      <c r="AN105" s="19"/>
      <c r="AO105" s="19"/>
      <c r="AS105" s="18">
        <f>+N105+V105+W105+X105</f>
        <v>25300000</v>
      </c>
      <c r="AT105" s="19">
        <v>44921</v>
      </c>
      <c r="AU105" s="4" t="s">
        <v>1368</v>
      </c>
      <c r="AY105" s="4" t="s">
        <v>509</v>
      </c>
      <c r="AZ105" s="4" t="s">
        <v>509</v>
      </c>
    </row>
    <row r="106" spans="1:52" s="4" customFormat="1" ht="13.5" customHeight="1" x14ac:dyDescent="0.25">
      <c r="A106" s="4" t="s">
        <v>926</v>
      </c>
      <c r="B106" s="4" t="s">
        <v>760</v>
      </c>
      <c r="C106" s="4" t="s">
        <v>666</v>
      </c>
      <c r="D106" s="4">
        <v>104</v>
      </c>
      <c r="E106" s="4" t="s">
        <v>121</v>
      </c>
      <c r="F106" s="4" t="s">
        <v>403</v>
      </c>
      <c r="G106" s="4" t="s">
        <v>43</v>
      </c>
      <c r="H106" s="4" t="s">
        <v>420</v>
      </c>
      <c r="I106" s="4" t="s">
        <v>398</v>
      </c>
      <c r="J106" s="4">
        <v>52433127</v>
      </c>
      <c r="K106" s="4">
        <v>4</v>
      </c>
      <c r="L106" s="4" t="s">
        <v>585</v>
      </c>
      <c r="M106" s="19">
        <v>44589</v>
      </c>
      <c r="N106" s="4">
        <v>45600000</v>
      </c>
      <c r="O106" s="4">
        <v>5700000</v>
      </c>
      <c r="P106" s="4" t="s">
        <v>393</v>
      </c>
      <c r="Q106" s="4">
        <v>8</v>
      </c>
      <c r="S106" s="4">
        <f t="shared" si="1"/>
        <v>240</v>
      </c>
      <c r="T106" s="19">
        <v>44593</v>
      </c>
      <c r="U106" s="19">
        <v>44834</v>
      </c>
      <c r="V106" s="4">
        <v>17100000</v>
      </c>
      <c r="Y106" s="4">
        <v>90</v>
      </c>
      <c r="Z106" s="19">
        <v>44926</v>
      </c>
      <c r="AB106" s="19"/>
      <c r="AC106" s="19"/>
      <c r="AD106" s="19"/>
      <c r="AF106" s="19"/>
      <c r="AG106" s="19"/>
      <c r="AH106" s="19"/>
      <c r="AI106" s="19"/>
      <c r="AN106" s="19"/>
      <c r="AO106" s="19"/>
      <c r="AS106" s="18">
        <f>+N106+V106+W106+X106</f>
        <v>62700000</v>
      </c>
      <c r="AT106" s="19">
        <v>44926</v>
      </c>
      <c r="AU106" s="4" t="s">
        <v>1368</v>
      </c>
      <c r="AY106" s="4" t="s">
        <v>510</v>
      </c>
      <c r="AZ106" s="4" t="s">
        <v>510</v>
      </c>
    </row>
    <row r="107" spans="1:52" s="4" customFormat="1" ht="13.5" customHeight="1" x14ac:dyDescent="0.25">
      <c r="A107" s="4" t="s">
        <v>926</v>
      </c>
      <c r="B107" s="4" t="s">
        <v>760</v>
      </c>
      <c r="C107" s="4" t="s">
        <v>639</v>
      </c>
      <c r="D107" s="4">
        <v>105</v>
      </c>
      <c r="E107" s="4" t="s">
        <v>97</v>
      </c>
      <c r="F107" s="4" t="s">
        <v>403</v>
      </c>
      <c r="G107" s="4" t="s">
        <v>44</v>
      </c>
      <c r="H107" s="4" t="s">
        <v>421</v>
      </c>
      <c r="I107" s="4" t="s">
        <v>398</v>
      </c>
      <c r="J107" s="4">
        <v>11052482</v>
      </c>
      <c r="K107" s="4">
        <v>1</v>
      </c>
      <c r="L107" s="4" t="s">
        <v>584</v>
      </c>
      <c r="M107" s="19">
        <v>44585</v>
      </c>
      <c r="N107" s="4">
        <v>24400000</v>
      </c>
      <c r="O107" s="4">
        <v>3050000</v>
      </c>
      <c r="P107" s="4" t="s">
        <v>393</v>
      </c>
      <c r="Q107" s="4">
        <v>8</v>
      </c>
      <c r="S107" s="4">
        <f t="shared" si="1"/>
        <v>240</v>
      </c>
      <c r="T107" s="19">
        <v>44586</v>
      </c>
      <c r="U107" s="19">
        <v>44828</v>
      </c>
      <c r="V107" s="4">
        <v>9150000</v>
      </c>
      <c r="Y107" s="4">
        <v>90</v>
      </c>
      <c r="Z107" s="19">
        <v>44919</v>
      </c>
      <c r="AB107" s="19"/>
      <c r="AC107" s="19"/>
      <c r="AD107" s="19"/>
      <c r="AF107" s="19"/>
      <c r="AG107" s="19"/>
      <c r="AH107" s="19"/>
      <c r="AI107" s="19"/>
      <c r="AN107" s="19"/>
      <c r="AO107" s="19"/>
      <c r="AS107" s="18">
        <f>+N107+V107+W107+X107</f>
        <v>33550000</v>
      </c>
      <c r="AT107" s="19">
        <v>44919</v>
      </c>
      <c r="AU107" s="4" t="s">
        <v>1368</v>
      </c>
      <c r="AY107" s="4" t="s">
        <v>486</v>
      </c>
      <c r="AZ107" s="4" t="s">
        <v>486</v>
      </c>
    </row>
    <row r="108" spans="1:52" s="4" customFormat="1" ht="13.5" customHeight="1" x14ac:dyDescent="0.25">
      <c r="A108" s="4" t="s">
        <v>926</v>
      </c>
      <c r="B108" s="4" t="s">
        <v>760</v>
      </c>
      <c r="C108" s="4" t="s">
        <v>667</v>
      </c>
      <c r="D108" s="4">
        <v>106</v>
      </c>
      <c r="E108" s="4" t="s">
        <v>61</v>
      </c>
      <c r="F108" s="4" t="s">
        <v>403</v>
      </c>
      <c r="G108" s="4" t="s">
        <v>44</v>
      </c>
      <c r="H108" s="4" t="s">
        <v>422</v>
      </c>
      <c r="I108" s="4" t="s">
        <v>398</v>
      </c>
      <c r="J108" s="4">
        <v>79747056</v>
      </c>
      <c r="K108" s="4">
        <v>6</v>
      </c>
      <c r="L108" s="4" t="s">
        <v>584</v>
      </c>
      <c r="M108" s="19">
        <v>44581</v>
      </c>
      <c r="N108" s="4">
        <v>18400000</v>
      </c>
      <c r="O108" s="4">
        <v>2300000</v>
      </c>
      <c r="P108" s="4" t="s">
        <v>393</v>
      </c>
      <c r="Q108" s="4">
        <v>8</v>
      </c>
      <c r="S108" s="4">
        <f t="shared" si="1"/>
        <v>240</v>
      </c>
      <c r="T108" s="19">
        <v>44582</v>
      </c>
      <c r="U108" s="19">
        <v>44824</v>
      </c>
      <c r="V108" s="4">
        <v>8050000</v>
      </c>
      <c r="Y108" s="4">
        <v>105</v>
      </c>
      <c r="Z108" s="19">
        <v>44931</v>
      </c>
      <c r="AB108" s="19"/>
      <c r="AC108" s="19"/>
      <c r="AD108" s="19"/>
      <c r="AF108" s="19"/>
      <c r="AG108" s="19"/>
      <c r="AH108" s="19"/>
      <c r="AI108" s="19"/>
      <c r="AN108" s="19"/>
      <c r="AO108" s="19"/>
      <c r="AS108" s="18">
        <f>+N108+V108+W108+X108</f>
        <v>26450000</v>
      </c>
      <c r="AT108" s="19">
        <v>44931</v>
      </c>
      <c r="AU108" s="4" t="s">
        <v>1368</v>
      </c>
      <c r="AY108" s="4" t="s">
        <v>511</v>
      </c>
      <c r="AZ108" s="4" t="s">
        <v>511</v>
      </c>
    </row>
    <row r="109" spans="1:52" s="4" customFormat="1" ht="13.5" customHeight="1" x14ac:dyDescent="0.25">
      <c r="A109" s="4" t="s">
        <v>926</v>
      </c>
      <c r="B109" s="4" t="s">
        <v>760</v>
      </c>
      <c r="C109" s="4" t="s">
        <v>668</v>
      </c>
      <c r="D109" s="4">
        <v>107</v>
      </c>
      <c r="E109" s="4" t="s">
        <v>122</v>
      </c>
      <c r="F109" s="4" t="s">
        <v>403</v>
      </c>
      <c r="G109" s="4" t="s">
        <v>44</v>
      </c>
      <c r="H109" s="4" t="s">
        <v>254</v>
      </c>
      <c r="I109" s="4" t="s">
        <v>398</v>
      </c>
      <c r="J109" s="4">
        <v>1098606319</v>
      </c>
      <c r="K109" s="4">
        <v>3</v>
      </c>
      <c r="L109" s="4" t="s">
        <v>585</v>
      </c>
      <c r="M109" s="19">
        <v>44582</v>
      </c>
      <c r="N109" s="4">
        <v>18400000</v>
      </c>
      <c r="O109" s="4">
        <v>2300000</v>
      </c>
      <c r="P109" s="4" t="s">
        <v>393</v>
      </c>
      <c r="Q109" s="4">
        <v>8</v>
      </c>
      <c r="S109" s="4">
        <f t="shared" si="1"/>
        <v>240</v>
      </c>
      <c r="T109" s="19">
        <v>44585</v>
      </c>
      <c r="U109" s="19">
        <v>44827</v>
      </c>
      <c r="V109" s="4">
        <v>6900000</v>
      </c>
      <c r="Y109" s="4">
        <v>90</v>
      </c>
      <c r="Z109" s="19">
        <v>44918</v>
      </c>
      <c r="AB109" s="19"/>
      <c r="AC109" s="19"/>
      <c r="AD109" s="19"/>
      <c r="AF109" s="19"/>
      <c r="AG109" s="19"/>
      <c r="AH109" s="19"/>
      <c r="AI109" s="19"/>
      <c r="AN109" s="19"/>
      <c r="AO109" s="19"/>
      <c r="AS109" s="18">
        <f>+N109+V109+W109+X109</f>
        <v>25300000</v>
      </c>
      <c r="AT109" s="19">
        <v>44918</v>
      </c>
      <c r="AU109" s="4" t="s">
        <v>1368</v>
      </c>
      <c r="AY109" s="4" t="s">
        <v>512</v>
      </c>
      <c r="AZ109" s="4" t="s">
        <v>512</v>
      </c>
    </row>
    <row r="110" spans="1:52" s="4" customFormat="1" ht="13.5" customHeight="1" x14ac:dyDescent="0.25">
      <c r="A110" s="4" t="s">
        <v>926</v>
      </c>
      <c r="B110" s="4" t="s">
        <v>760</v>
      </c>
      <c r="C110" s="4" t="s">
        <v>669</v>
      </c>
      <c r="D110" s="4">
        <v>108</v>
      </c>
      <c r="E110" s="4" t="s">
        <v>96</v>
      </c>
      <c r="F110" s="4" t="s">
        <v>403</v>
      </c>
      <c r="G110" s="4" t="s">
        <v>44</v>
      </c>
      <c r="H110" s="4" t="s">
        <v>423</v>
      </c>
      <c r="I110" s="4" t="s">
        <v>398</v>
      </c>
      <c r="J110" s="4">
        <v>52425499</v>
      </c>
      <c r="K110" s="4">
        <v>5</v>
      </c>
      <c r="L110" s="4" t="s">
        <v>585</v>
      </c>
      <c r="M110" s="19">
        <v>44581</v>
      </c>
      <c r="N110" s="4">
        <v>18400000</v>
      </c>
      <c r="O110" s="4">
        <v>2300000</v>
      </c>
      <c r="P110" s="4" t="s">
        <v>393</v>
      </c>
      <c r="Q110" s="4">
        <v>8</v>
      </c>
      <c r="S110" s="4">
        <f t="shared" si="1"/>
        <v>240</v>
      </c>
      <c r="T110" s="19">
        <v>44582</v>
      </c>
      <c r="U110" s="19">
        <v>44824</v>
      </c>
      <c r="Z110" s="19"/>
      <c r="AB110" s="19"/>
      <c r="AC110" s="19"/>
      <c r="AD110" s="19"/>
      <c r="AF110" s="19"/>
      <c r="AG110" s="19"/>
      <c r="AH110" s="19"/>
      <c r="AI110" s="19"/>
      <c r="AN110" s="19"/>
      <c r="AO110" s="19"/>
      <c r="AS110" s="18">
        <f>+N110+V110+W110+X110</f>
        <v>18400000</v>
      </c>
      <c r="AT110" s="19">
        <v>44824</v>
      </c>
      <c r="AU110" s="4" t="s">
        <v>1368</v>
      </c>
      <c r="AY110" s="4" t="s">
        <v>513</v>
      </c>
      <c r="AZ110" s="4" t="s">
        <v>513</v>
      </c>
    </row>
    <row r="111" spans="1:52" s="4" customFormat="1" ht="13.5" customHeight="1" x14ac:dyDescent="0.25">
      <c r="A111" s="4" t="s">
        <v>926</v>
      </c>
      <c r="B111" s="4" t="s">
        <v>760</v>
      </c>
      <c r="C111" s="4" t="s">
        <v>670</v>
      </c>
      <c r="D111" s="4">
        <v>109</v>
      </c>
      <c r="E111" s="4" t="s">
        <v>123</v>
      </c>
      <c r="F111" s="4" t="s">
        <v>403</v>
      </c>
      <c r="G111" s="4" t="s">
        <v>43</v>
      </c>
      <c r="H111" s="4" t="s">
        <v>255</v>
      </c>
      <c r="I111" s="4" t="s">
        <v>398</v>
      </c>
      <c r="J111" s="4">
        <v>1033803220</v>
      </c>
      <c r="K111" s="4">
        <v>1</v>
      </c>
      <c r="L111" s="4" t="s">
        <v>584</v>
      </c>
      <c r="M111" s="19">
        <v>44580</v>
      </c>
      <c r="N111" s="4">
        <v>36400000</v>
      </c>
      <c r="O111" s="4">
        <v>4550000</v>
      </c>
      <c r="P111" s="4" t="s">
        <v>393</v>
      </c>
      <c r="Q111" s="4">
        <v>8</v>
      </c>
      <c r="S111" s="4">
        <f t="shared" si="1"/>
        <v>240</v>
      </c>
      <c r="T111" s="19">
        <v>44582</v>
      </c>
      <c r="U111" s="19">
        <v>44824</v>
      </c>
      <c r="V111" s="4">
        <v>13801667</v>
      </c>
      <c r="Y111" s="4">
        <v>91</v>
      </c>
      <c r="Z111" s="19">
        <v>44916</v>
      </c>
      <c r="AB111" s="19"/>
      <c r="AC111" s="19"/>
      <c r="AD111" s="19"/>
      <c r="AF111" s="19"/>
      <c r="AG111" s="19"/>
      <c r="AH111" s="19"/>
      <c r="AI111" s="19"/>
      <c r="AN111" s="19"/>
      <c r="AO111" s="19"/>
      <c r="AS111" s="18">
        <f>+N111+V111+W111+X111</f>
        <v>50201667</v>
      </c>
      <c r="AT111" s="19">
        <v>44916</v>
      </c>
      <c r="AU111" s="4" t="s">
        <v>1368</v>
      </c>
      <c r="AY111" s="4" t="s">
        <v>514</v>
      </c>
      <c r="AZ111" s="4" t="s">
        <v>514</v>
      </c>
    </row>
    <row r="112" spans="1:52" s="4" customFormat="1" ht="13.5" customHeight="1" x14ac:dyDescent="0.25">
      <c r="A112" s="4" t="s">
        <v>926</v>
      </c>
      <c r="B112" s="4" t="s">
        <v>760</v>
      </c>
      <c r="C112" s="4" t="s">
        <v>671</v>
      </c>
      <c r="D112" s="4">
        <v>110</v>
      </c>
      <c r="E112" s="4" t="s">
        <v>124</v>
      </c>
      <c r="F112" s="4" t="s">
        <v>403</v>
      </c>
      <c r="G112" s="4" t="s">
        <v>43</v>
      </c>
      <c r="H112" s="4" t="s">
        <v>256</v>
      </c>
      <c r="I112" s="4" t="s">
        <v>398</v>
      </c>
      <c r="J112" s="4">
        <v>79696907</v>
      </c>
      <c r="K112" s="4">
        <v>9</v>
      </c>
      <c r="L112" s="4" t="s">
        <v>584</v>
      </c>
      <c r="M112" s="19">
        <v>44581</v>
      </c>
      <c r="N112" s="4">
        <v>104500000</v>
      </c>
      <c r="O112" s="4">
        <v>9500000</v>
      </c>
      <c r="P112" s="4" t="s">
        <v>391</v>
      </c>
      <c r="Q112" s="4">
        <v>11</v>
      </c>
      <c r="S112" s="4">
        <f t="shared" si="1"/>
        <v>330</v>
      </c>
      <c r="T112" s="19">
        <v>44582</v>
      </c>
      <c r="U112" s="19">
        <v>44915</v>
      </c>
      <c r="V112" s="4">
        <v>3800000</v>
      </c>
      <c r="Y112" s="4">
        <v>12</v>
      </c>
      <c r="Z112" s="19">
        <v>44928</v>
      </c>
      <c r="AB112" s="19"/>
      <c r="AC112" s="19"/>
      <c r="AD112" s="19"/>
      <c r="AF112" s="19"/>
      <c r="AG112" s="19"/>
      <c r="AH112" s="19"/>
      <c r="AI112" s="19"/>
      <c r="AN112" s="19"/>
      <c r="AO112" s="19"/>
      <c r="AS112" s="18">
        <f>+N112+V112+W112+X112</f>
        <v>108300000</v>
      </c>
      <c r="AT112" s="19">
        <v>44928</v>
      </c>
      <c r="AU112" s="4" t="s">
        <v>1368</v>
      </c>
      <c r="AY112" s="4" t="s">
        <v>515</v>
      </c>
      <c r="AZ112" s="4" t="s">
        <v>515</v>
      </c>
    </row>
    <row r="113" spans="1:52" s="4" customFormat="1" ht="13.5" customHeight="1" x14ac:dyDescent="0.25">
      <c r="A113" s="4" t="s">
        <v>926</v>
      </c>
      <c r="B113" s="4" t="s">
        <v>760</v>
      </c>
      <c r="C113" s="4" t="s">
        <v>672</v>
      </c>
      <c r="D113" s="4">
        <v>111</v>
      </c>
      <c r="E113" s="4" t="s">
        <v>125</v>
      </c>
      <c r="F113" s="4" t="s">
        <v>403</v>
      </c>
      <c r="G113" s="4" t="s">
        <v>44</v>
      </c>
      <c r="H113" s="4" t="s">
        <v>257</v>
      </c>
      <c r="I113" s="4" t="s">
        <v>398</v>
      </c>
      <c r="J113" s="4">
        <v>1024499968</v>
      </c>
      <c r="K113" s="4">
        <v>4</v>
      </c>
      <c r="L113" s="4" t="s">
        <v>584</v>
      </c>
      <c r="M113" s="19">
        <v>44586</v>
      </c>
      <c r="N113" s="4">
        <v>19250000</v>
      </c>
      <c r="O113" s="4">
        <v>2750000</v>
      </c>
      <c r="P113" s="4" t="s">
        <v>392</v>
      </c>
      <c r="Q113" s="4">
        <v>7</v>
      </c>
      <c r="S113" s="4">
        <f t="shared" si="1"/>
        <v>210</v>
      </c>
      <c r="T113" s="19">
        <v>44621</v>
      </c>
      <c r="U113" s="19">
        <v>44834</v>
      </c>
      <c r="V113" s="4">
        <v>5500000</v>
      </c>
      <c r="Y113" s="4">
        <v>60</v>
      </c>
      <c r="Z113" s="19">
        <v>44895</v>
      </c>
      <c r="AB113" s="19"/>
      <c r="AC113" s="19"/>
      <c r="AD113" s="19"/>
      <c r="AF113" s="19"/>
      <c r="AG113" s="19"/>
      <c r="AH113" s="19"/>
      <c r="AI113" s="19"/>
      <c r="AN113" s="19"/>
      <c r="AO113" s="19"/>
      <c r="AS113" s="18">
        <f>+N113+V113+W113+X113</f>
        <v>24750000</v>
      </c>
      <c r="AT113" s="19">
        <v>44895</v>
      </c>
      <c r="AU113" s="4" t="s">
        <v>1368</v>
      </c>
      <c r="AY113" s="4" t="s">
        <v>516</v>
      </c>
      <c r="AZ113" s="4" t="s">
        <v>516</v>
      </c>
    </row>
    <row r="114" spans="1:52" s="4" customFormat="1" ht="13.5" customHeight="1" x14ac:dyDescent="0.25">
      <c r="A114" s="4" t="s">
        <v>926</v>
      </c>
      <c r="B114" s="4" t="s">
        <v>760</v>
      </c>
      <c r="C114" s="4" t="s">
        <v>672</v>
      </c>
      <c r="D114" s="4">
        <v>112</v>
      </c>
      <c r="E114" s="4" t="s">
        <v>125</v>
      </c>
      <c r="F114" s="4" t="s">
        <v>403</v>
      </c>
      <c r="G114" s="4" t="s">
        <v>44</v>
      </c>
      <c r="H114" s="4" t="s">
        <v>258</v>
      </c>
      <c r="I114" s="4" t="s">
        <v>398</v>
      </c>
      <c r="J114" s="4">
        <v>80126536</v>
      </c>
      <c r="K114" s="4">
        <v>9</v>
      </c>
      <c r="L114" s="4" t="s">
        <v>584</v>
      </c>
      <c r="M114" s="19">
        <v>44587</v>
      </c>
      <c r="N114" s="4">
        <v>19250000</v>
      </c>
      <c r="O114" s="4">
        <v>2750000</v>
      </c>
      <c r="P114" s="4" t="s">
        <v>392</v>
      </c>
      <c r="Q114" s="4">
        <v>7</v>
      </c>
      <c r="S114" s="4">
        <f t="shared" si="1"/>
        <v>210</v>
      </c>
      <c r="T114" s="19">
        <v>44621</v>
      </c>
      <c r="U114" s="19">
        <v>44834</v>
      </c>
      <c r="V114" s="4">
        <v>5500000</v>
      </c>
      <c r="Y114" s="4">
        <v>60</v>
      </c>
      <c r="Z114" s="19">
        <v>44895</v>
      </c>
      <c r="AB114" s="19"/>
      <c r="AC114" s="19"/>
      <c r="AD114" s="19"/>
      <c r="AF114" s="19"/>
      <c r="AG114" s="19"/>
      <c r="AH114" s="19"/>
      <c r="AI114" s="19"/>
      <c r="AN114" s="19"/>
      <c r="AO114" s="19"/>
      <c r="AS114" s="18">
        <f>+N114+V114+W114+X114</f>
        <v>24750000</v>
      </c>
      <c r="AT114" s="19">
        <v>44895</v>
      </c>
      <c r="AU114" s="4" t="s">
        <v>1368</v>
      </c>
      <c r="AY114" s="4" t="s">
        <v>516</v>
      </c>
      <c r="AZ114" s="4" t="s">
        <v>516</v>
      </c>
    </row>
    <row r="115" spans="1:52" s="4" customFormat="1" ht="13.5" customHeight="1" x14ac:dyDescent="0.25">
      <c r="A115" s="4" t="s">
        <v>926</v>
      </c>
      <c r="B115" s="4" t="s">
        <v>760</v>
      </c>
      <c r="C115" s="4" t="s">
        <v>672</v>
      </c>
      <c r="D115" s="4">
        <v>113</v>
      </c>
      <c r="E115" s="4" t="s">
        <v>125</v>
      </c>
      <c r="F115" s="4" t="s">
        <v>403</v>
      </c>
      <c r="G115" s="4" t="s">
        <v>44</v>
      </c>
      <c r="H115" s="4" t="s">
        <v>259</v>
      </c>
      <c r="I115" s="4" t="s">
        <v>398</v>
      </c>
      <c r="J115" s="4">
        <v>80197122</v>
      </c>
      <c r="K115" s="4">
        <v>7</v>
      </c>
      <c r="L115" s="4" t="s">
        <v>584</v>
      </c>
      <c r="M115" s="19">
        <v>44586</v>
      </c>
      <c r="N115" s="4">
        <v>19250000</v>
      </c>
      <c r="O115" s="4">
        <v>2750000</v>
      </c>
      <c r="P115" s="4" t="s">
        <v>392</v>
      </c>
      <c r="Q115" s="4">
        <v>7</v>
      </c>
      <c r="S115" s="4">
        <f t="shared" si="1"/>
        <v>210</v>
      </c>
      <c r="T115" s="19">
        <v>44621</v>
      </c>
      <c r="U115" s="19">
        <v>44834</v>
      </c>
      <c r="V115" s="4">
        <v>5500000</v>
      </c>
      <c r="Y115" s="4">
        <v>60</v>
      </c>
      <c r="Z115" s="19">
        <v>44895</v>
      </c>
      <c r="AB115" s="19"/>
      <c r="AC115" s="19"/>
      <c r="AD115" s="19"/>
      <c r="AF115" s="19"/>
      <c r="AG115" s="19"/>
      <c r="AH115" s="19"/>
      <c r="AI115" s="19"/>
      <c r="AN115" s="19"/>
      <c r="AO115" s="19"/>
      <c r="AS115" s="18">
        <f>+N115+V115+W115+X115</f>
        <v>24750000</v>
      </c>
      <c r="AT115" s="19">
        <v>44895</v>
      </c>
      <c r="AU115" s="4" t="s">
        <v>1368</v>
      </c>
      <c r="AY115" s="4" t="s">
        <v>516</v>
      </c>
      <c r="AZ115" s="4" t="s">
        <v>516</v>
      </c>
    </row>
    <row r="116" spans="1:52" s="4" customFormat="1" ht="13.5" customHeight="1" x14ac:dyDescent="0.25">
      <c r="A116" s="4" t="s">
        <v>926</v>
      </c>
      <c r="B116" s="4" t="s">
        <v>760</v>
      </c>
      <c r="C116" s="4" t="s">
        <v>672</v>
      </c>
      <c r="D116" s="4">
        <v>114</v>
      </c>
      <c r="E116" s="4" t="s">
        <v>125</v>
      </c>
      <c r="F116" s="4" t="s">
        <v>403</v>
      </c>
      <c r="G116" s="4" t="s">
        <v>44</v>
      </c>
      <c r="H116" s="4" t="s">
        <v>260</v>
      </c>
      <c r="I116" s="4" t="s">
        <v>398</v>
      </c>
      <c r="J116" s="4">
        <v>1118554262</v>
      </c>
      <c r="K116" s="4">
        <v>1</v>
      </c>
      <c r="L116" s="4" t="s">
        <v>584</v>
      </c>
      <c r="M116" s="19">
        <v>44587</v>
      </c>
      <c r="N116" s="4">
        <v>19250000</v>
      </c>
      <c r="O116" s="4">
        <v>2750000</v>
      </c>
      <c r="P116" s="4" t="s">
        <v>392</v>
      </c>
      <c r="Q116" s="4">
        <v>7</v>
      </c>
      <c r="S116" s="4">
        <f t="shared" si="1"/>
        <v>210</v>
      </c>
      <c r="T116" s="19">
        <v>44621</v>
      </c>
      <c r="U116" s="19">
        <v>44834</v>
      </c>
      <c r="V116" s="4">
        <v>5500000</v>
      </c>
      <c r="Y116" s="4">
        <v>60</v>
      </c>
      <c r="Z116" s="19">
        <v>44895</v>
      </c>
      <c r="AB116" s="19"/>
      <c r="AC116" s="19"/>
      <c r="AD116" s="19"/>
      <c r="AF116" s="19"/>
      <c r="AG116" s="19"/>
      <c r="AH116" s="19"/>
      <c r="AI116" s="19"/>
      <c r="AN116" s="19"/>
      <c r="AO116" s="19"/>
      <c r="AS116" s="18">
        <f>+N116+V116+W116+X116</f>
        <v>24750000</v>
      </c>
      <c r="AT116" s="19">
        <v>44895</v>
      </c>
      <c r="AU116" s="4" t="s">
        <v>1368</v>
      </c>
      <c r="AY116" s="4" t="s">
        <v>516</v>
      </c>
      <c r="AZ116" s="4" t="s">
        <v>516</v>
      </c>
    </row>
    <row r="117" spans="1:52" s="4" customFormat="1" ht="13.5" customHeight="1" x14ac:dyDescent="0.25">
      <c r="A117" s="4" t="s">
        <v>926</v>
      </c>
      <c r="B117" s="4" t="s">
        <v>760</v>
      </c>
      <c r="C117" s="4" t="s">
        <v>673</v>
      </c>
      <c r="D117" s="4">
        <v>115</v>
      </c>
      <c r="E117" s="4" t="s">
        <v>126</v>
      </c>
      <c r="F117" s="4" t="s">
        <v>403</v>
      </c>
      <c r="G117" s="4" t="s">
        <v>43</v>
      </c>
      <c r="H117" s="4" t="s">
        <v>261</v>
      </c>
      <c r="I117" s="4" t="s">
        <v>398</v>
      </c>
      <c r="J117" s="4">
        <v>1020807487</v>
      </c>
      <c r="K117" s="4">
        <v>5</v>
      </c>
      <c r="L117" s="4" t="s">
        <v>584</v>
      </c>
      <c r="M117" s="19">
        <v>44586</v>
      </c>
      <c r="N117" s="4">
        <v>36400000</v>
      </c>
      <c r="O117" s="4">
        <v>4550000</v>
      </c>
      <c r="P117" s="4" t="s">
        <v>393</v>
      </c>
      <c r="Q117" s="4">
        <v>8</v>
      </c>
      <c r="S117" s="4">
        <f t="shared" si="1"/>
        <v>240</v>
      </c>
      <c r="T117" s="19">
        <v>44589</v>
      </c>
      <c r="U117" s="19">
        <v>44831</v>
      </c>
      <c r="V117" s="4">
        <v>13650000</v>
      </c>
      <c r="Y117" s="4">
        <v>90</v>
      </c>
      <c r="Z117" s="19">
        <v>44922</v>
      </c>
      <c r="AB117" s="19"/>
      <c r="AC117" s="19"/>
      <c r="AD117" s="19"/>
      <c r="AF117" s="19"/>
      <c r="AG117" s="19"/>
      <c r="AH117" s="19"/>
      <c r="AI117" s="19"/>
      <c r="AN117" s="19"/>
      <c r="AO117" s="19"/>
      <c r="AS117" s="18">
        <f>+N117+V117+W117+X117</f>
        <v>50050000</v>
      </c>
      <c r="AT117" s="19">
        <v>44922</v>
      </c>
      <c r="AU117" s="4" t="s">
        <v>1368</v>
      </c>
      <c r="AY117" s="4" t="s">
        <v>517</v>
      </c>
      <c r="AZ117" s="4" t="s">
        <v>517</v>
      </c>
    </row>
    <row r="118" spans="1:52" s="4" customFormat="1" ht="13.5" customHeight="1" x14ac:dyDescent="0.25">
      <c r="A118" s="4" t="s">
        <v>926</v>
      </c>
      <c r="B118" s="4" t="s">
        <v>760</v>
      </c>
      <c r="C118" s="4" t="s">
        <v>674</v>
      </c>
      <c r="D118" s="4">
        <v>116</v>
      </c>
      <c r="E118" s="4" t="s">
        <v>127</v>
      </c>
      <c r="F118" s="4" t="s">
        <v>403</v>
      </c>
      <c r="G118" s="4" t="s">
        <v>43</v>
      </c>
      <c r="H118" s="4" t="s">
        <v>262</v>
      </c>
      <c r="I118" s="4" t="s">
        <v>398</v>
      </c>
      <c r="J118" s="4">
        <v>52056553</v>
      </c>
      <c r="K118" s="4">
        <v>1</v>
      </c>
      <c r="L118" s="4" t="s">
        <v>585</v>
      </c>
      <c r="M118" s="19">
        <v>44586</v>
      </c>
      <c r="N118" s="4">
        <v>40000000</v>
      </c>
      <c r="O118" s="4">
        <v>5000000</v>
      </c>
      <c r="P118" s="4" t="s">
        <v>393</v>
      </c>
      <c r="Q118" s="4">
        <v>8</v>
      </c>
      <c r="S118" s="4">
        <f t="shared" si="1"/>
        <v>240</v>
      </c>
      <c r="T118" s="19">
        <v>44588</v>
      </c>
      <c r="U118" s="19">
        <v>44830</v>
      </c>
      <c r="V118" s="4">
        <v>15000000</v>
      </c>
      <c r="Y118" s="4">
        <v>90</v>
      </c>
      <c r="Z118" s="19">
        <v>44921</v>
      </c>
      <c r="AB118" s="19"/>
      <c r="AC118" s="19"/>
      <c r="AD118" s="19"/>
      <c r="AF118" s="19"/>
      <c r="AG118" s="19"/>
      <c r="AH118" s="19"/>
      <c r="AI118" s="19"/>
      <c r="AN118" s="19"/>
      <c r="AO118" s="19"/>
      <c r="AS118" s="18">
        <f>+N118+V118+W118+X118</f>
        <v>55000000</v>
      </c>
      <c r="AT118" s="19">
        <v>44921</v>
      </c>
      <c r="AU118" s="4" t="s">
        <v>1368</v>
      </c>
      <c r="AY118" s="4" t="s">
        <v>518</v>
      </c>
      <c r="AZ118" s="4" t="s">
        <v>518</v>
      </c>
    </row>
    <row r="119" spans="1:52" s="4" customFormat="1" ht="13.5" customHeight="1" x14ac:dyDescent="0.25">
      <c r="A119" s="4" t="s">
        <v>926</v>
      </c>
      <c r="B119" s="4" t="s">
        <v>760</v>
      </c>
      <c r="C119" s="4" t="s">
        <v>609</v>
      </c>
      <c r="D119" s="4">
        <v>117</v>
      </c>
      <c r="E119" s="4" t="s">
        <v>72</v>
      </c>
      <c r="F119" s="4" t="s">
        <v>403</v>
      </c>
      <c r="G119" s="4" t="s">
        <v>44</v>
      </c>
      <c r="H119" s="4" t="s">
        <v>424</v>
      </c>
      <c r="I119" s="4" t="s">
        <v>398</v>
      </c>
      <c r="J119" s="4">
        <v>1233497844</v>
      </c>
      <c r="K119" s="4">
        <v>9</v>
      </c>
      <c r="L119" s="4" t="s">
        <v>584</v>
      </c>
      <c r="M119" s="19">
        <v>44581</v>
      </c>
      <c r="N119" s="4">
        <v>20800000</v>
      </c>
      <c r="O119" s="4">
        <v>2600000</v>
      </c>
      <c r="P119" s="4" t="s">
        <v>393</v>
      </c>
      <c r="Q119" s="4">
        <v>8</v>
      </c>
      <c r="S119" s="4">
        <f t="shared" si="1"/>
        <v>240</v>
      </c>
      <c r="T119" s="19">
        <v>44586</v>
      </c>
      <c r="U119" s="19">
        <v>44828</v>
      </c>
      <c r="V119" s="4">
        <v>6846667</v>
      </c>
      <c r="W119" s="4">
        <v>780000</v>
      </c>
      <c r="Y119" s="4">
        <v>79</v>
      </c>
      <c r="Z119" s="19">
        <v>44908</v>
      </c>
      <c r="AA119" s="4">
        <v>9</v>
      </c>
      <c r="AB119" s="19">
        <v>44917</v>
      </c>
      <c r="AC119" s="19"/>
      <c r="AD119" s="19"/>
      <c r="AF119" s="19"/>
      <c r="AG119" s="19"/>
      <c r="AH119" s="19"/>
      <c r="AI119" s="19"/>
      <c r="AN119" s="19"/>
      <c r="AO119" s="19"/>
      <c r="AS119" s="18">
        <f>+N119+V119+W119+X119</f>
        <v>28426667</v>
      </c>
      <c r="AT119" s="19">
        <v>44917</v>
      </c>
      <c r="AU119" s="4" t="s">
        <v>1368</v>
      </c>
      <c r="AY119" s="4" t="s">
        <v>456</v>
      </c>
      <c r="AZ119" s="4" t="s">
        <v>456</v>
      </c>
    </row>
    <row r="120" spans="1:52" s="4" customFormat="1" ht="13.5" customHeight="1" x14ac:dyDescent="0.25">
      <c r="A120" s="4" t="s">
        <v>926</v>
      </c>
      <c r="B120" s="4" t="s">
        <v>760</v>
      </c>
      <c r="C120" s="4" t="s">
        <v>609</v>
      </c>
      <c r="D120" s="4">
        <v>118</v>
      </c>
      <c r="E120" s="4" t="s">
        <v>72</v>
      </c>
      <c r="F120" s="4" t="s">
        <v>403</v>
      </c>
      <c r="G120" s="4" t="s">
        <v>44</v>
      </c>
      <c r="H120" s="4" t="s">
        <v>263</v>
      </c>
      <c r="I120" s="4" t="s">
        <v>398</v>
      </c>
      <c r="J120" s="4">
        <v>1070926595</v>
      </c>
      <c r="K120" s="4">
        <v>0</v>
      </c>
      <c r="L120" s="4" t="s">
        <v>584</v>
      </c>
      <c r="M120" s="19">
        <v>44581</v>
      </c>
      <c r="N120" s="4">
        <v>20800000</v>
      </c>
      <c r="O120" s="4">
        <v>2600000</v>
      </c>
      <c r="P120" s="4" t="s">
        <v>393</v>
      </c>
      <c r="Q120" s="4">
        <v>8</v>
      </c>
      <c r="S120" s="4">
        <f t="shared" si="1"/>
        <v>240</v>
      </c>
      <c r="T120" s="19">
        <v>44585</v>
      </c>
      <c r="U120" s="19">
        <v>44827</v>
      </c>
      <c r="V120" s="4">
        <v>6846667</v>
      </c>
      <c r="W120" s="4">
        <v>866667</v>
      </c>
      <c r="Y120" s="4">
        <v>79</v>
      </c>
      <c r="Z120" s="19">
        <v>44907</v>
      </c>
      <c r="AA120" s="4">
        <v>10</v>
      </c>
      <c r="AB120" s="19">
        <v>44917</v>
      </c>
      <c r="AC120" s="19"/>
      <c r="AD120" s="19"/>
      <c r="AF120" s="19"/>
      <c r="AG120" s="19"/>
      <c r="AH120" s="19"/>
      <c r="AI120" s="19"/>
      <c r="AN120" s="19"/>
      <c r="AO120" s="19"/>
      <c r="AS120" s="18">
        <f>+N120+V120+W120+X120</f>
        <v>28513334</v>
      </c>
      <c r="AT120" s="19">
        <v>44917</v>
      </c>
      <c r="AU120" s="4" t="s">
        <v>1368</v>
      </c>
      <c r="AY120" s="4" t="s">
        <v>456</v>
      </c>
      <c r="AZ120" s="4" t="s">
        <v>456</v>
      </c>
    </row>
    <row r="121" spans="1:52" s="4" customFormat="1" ht="13.5" customHeight="1" x14ac:dyDescent="0.25">
      <c r="A121" s="4" t="s">
        <v>926</v>
      </c>
      <c r="B121" s="4" t="s">
        <v>760</v>
      </c>
      <c r="C121" s="4" t="s">
        <v>675</v>
      </c>
      <c r="D121" s="4">
        <v>119</v>
      </c>
      <c r="E121" s="4" t="s">
        <v>128</v>
      </c>
      <c r="F121" s="4" t="s">
        <v>403</v>
      </c>
      <c r="G121" s="4" t="s">
        <v>44</v>
      </c>
      <c r="H121" s="4" t="s">
        <v>425</v>
      </c>
      <c r="I121" s="4" t="s">
        <v>398</v>
      </c>
      <c r="J121" s="4">
        <v>1024563783</v>
      </c>
      <c r="K121" s="4">
        <v>2</v>
      </c>
      <c r="L121" s="4" t="s">
        <v>585</v>
      </c>
      <c r="M121" s="19">
        <v>44581</v>
      </c>
      <c r="N121" s="4">
        <v>24400000</v>
      </c>
      <c r="O121" s="4">
        <v>3050000</v>
      </c>
      <c r="P121" s="4" t="s">
        <v>393</v>
      </c>
      <c r="Q121" s="4">
        <v>8</v>
      </c>
      <c r="S121" s="4">
        <f t="shared" si="1"/>
        <v>240</v>
      </c>
      <c r="T121" s="19">
        <v>44582</v>
      </c>
      <c r="U121" s="19">
        <v>44824</v>
      </c>
      <c r="V121" s="4">
        <v>10675000</v>
      </c>
      <c r="Y121" s="4">
        <v>105</v>
      </c>
      <c r="Z121" s="19">
        <v>44931</v>
      </c>
      <c r="AB121" s="19"/>
      <c r="AC121" s="19"/>
      <c r="AD121" s="19"/>
      <c r="AF121" s="19"/>
      <c r="AG121" s="19"/>
      <c r="AH121" s="19"/>
      <c r="AI121" s="19"/>
      <c r="AN121" s="19"/>
      <c r="AO121" s="19"/>
      <c r="AS121" s="18">
        <f>+N121+V121+W121+X121</f>
        <v>35075000</v>
      </c>
      <c r="AT121" s="19">
        <v>44931</v>
      </c>
      <c r="AU121" s="4" t="s">
        <v>1368</v>
      </c>
      <c r="AY121" s="4" t="s">
        <v>519</v>
      </c>
      <c r="AZ121" s="4" t="s">
        <v>519</v>
      </c>
    </row>
    <row r="122" spans="1:52" s="4" customFormat="1" ht="13.5" customHeight="1" x14ac:dyDescent="0.25">
      <c r="A122" s="4" t="s">
        <v>926</v>
      </c>
      <c r="B122" s="4" t="s">
        <v>760</v>
      </c>
      <c r="C122" s="4" t="s">
        <v>676</v>
      </c>
      <c r="D122" s="4">
        <v>120</v>
      </c>
      <c r="E122" s="4" t="s">
        <v>129</v>
      </c>
      <c r="F122" s="4" t="s">
        <v>403</v>
      </c>
      <c r="G122" s="4" t="s">
        <v>43</v>
      </c>
      <c r="H122" s="4" t="s">
        <v>264</v>
      </c>
      <c r="I122" s="4" t="s">
        <v>398</v>
      </c>
      <c r="J122" s="4">
        <v>1032455505</v>
      </c>
      <c r="K122" s="4">
        <v>8</v>
      </c>
      <c r="L122" s="4" t="s">
        <v>584</v>
      </c>
      <c r="M122" s="19">
        <v>44586</v>
      </c>
      <c r="N122" s="4">
        <v>36400000</v>
      </c>
      <c r="O122" s="4">
        <v>4550000</v>
      </c>
      <c r="P122" s="4" t="s">
        <v>393</v>
      </c>
      <c r="Q122" s="4">
        <v>8</v>
      </c>
      <c r="S122" s="4">
        <f t="shared" si="1"/>
        <v>240</v>
      </c>
      <c r="T122" s="19">
        <v>44593</v>
      </c>
      <c r="U122" s="19">
        <v>44834</v>
      </c>
      <c r="Z122" s="19"/>
      <c r="AB122" s="19"/>
      <c r="AC122" s="19"/>
      <c r="AD122" s="19"/>
      <c r="AF122" s="19"/>
      <c r="AG122" s="19"/>
      <c r="AH122" s="19"/>
      <c r="AI122" s="19"/>
      <c r="AN122" s="19"/>
      <c r="AO122" s="19"/>
      <c r="AS122" s="18">
        <f>+N122+V122+W122+X122</f>
        <v>36400000</v>
      </c>
      <c r="AT122" s="19">
        <v>44834</v>
      </c>
      <c r="AU122" s="4" t="s">
        <v>1368</v>
      </c>
      <c r="AY122" s="4" t="s">
        <v>520</v>
      </c>
      <c r="AZ122" s="4" t="s">
        <v>520</v>
      </c>
    </row>
    <row r="123" spans="1:52" s="34" customFormat="1" ht="13.5" customHeight="1" x14ac:dyDescent="0.2">
      <c r="A123" s="31" t="s">
        <v>1354</v>
      </c>
      <c r="B123" s="34" t="s">
        <v>760</v>
      </c>
      <c r="C123" s="34" t="s">
        <v>630</v>
      </c>
      <c r="D123" s="34">
        <v>121</v>
      </c>
      <c r="E123" s="31" t="s">
        <v>91</v>
      </c>
      <c r="F123" s="31" t="s">
        <v>403</v>
      </c>
      <c r="G123" s="31" t="s">
        <v>43</v>
      </c>
      <c r="H123" s="65" t="s">
        <v>265</v>
      </c>
      <c r="I123" s="34" t="s">
        <v>398</v>
      </c>
      <c r="J123" s="31">
        <v>17976092</v>
      </c>
      <c r="K123" s="34">
        <v>8</v>
      </c>
      <c r="L123" s="66" t="s">
        <v>584</v>
      </c>
      <c r="M123" s="33">
        <v>44581</v>
      </c>
      <c r="N123" s="32">
        <v>40000000</v>
      </c>
      <c r="O123" s="67">
        <v>5000000</v>
      </c>
      <c r="P123" s="31" t="s">
        <v>393</v>
      </c>
      <c r="Q123" s="31">
        <v>8</v>
      </c>
      <c r="S123" s="34">
        <f t="shared" si="1"/>
        <v>240</v>
      </c>
      <c r="T123" s="36">
        <v>44582</v>
      </c>
      <c r="U123" s="36">
        <v>44824</v>
      </c>
      <c r="V123" s="35">
        <v>15000000</v>
      </c>
      <c r="Y123" s="34">
        <v>90</v>
      </c>
      <c r="Z123" s="36">
        <v>44915</v>
      </c>
      <c r="AB123" s="36"/>
      <c r="AC123" s="36"/>
      <c r="AD123" s="36"/>
      <c r="AF123" s="36"/>
      <c r="AG123" s="36"/>
      <c r="AH123" s="36">
        <v>44651</v>
      </c>
      <c r="AI123" s="36">
        <v>44652</v>
      </c>
      <c r="AJ123" s="65" t="s">
        <v>743</v>
      </c>
      <c r="AK123" s="36">
        <v>30238</v>
      </c>
      <c r="AL123" s="34" t="s">
        <v>398</v>
      </c>
      <c r="AM123" s="34">
        <v>80726908</v>
      </c>
      <c r="AN123" s="36">
        <v>44728</v>
      </c>
      <c r="AO123" s="36">
        <v>44728</v>
      </c>
      <c r="AP123" s="34" t="s">
        <v>769</v>
      </c>
      <c r="AQ123" s="34" t="s">
        <v>398</v>
      </c>
      <c r="AR123" s="34">
        <v>101841558</v>
      </c>
      <c r="AS123" s="68">
        <f>+N123+V123+W123+X123</f>
        <v>55000000</v>
      </c>
      <c r="AT123" s="69">
        <v>44915</v>
      </c>
      <c r="AU123" s="37" t="s">
        <v>1368</v>
      </c>
      <c r="AY123" s="31" t="s">
        <v>477</v>
      </c>
      <c r="AZ123" s="70" t="s">
        <v>477</v>
      </c>
    </row>
    <row r="124" spans="1:52" s="4" customFormat="1" ht="13.5" customHeight="1" x14ac:dyDescent="0.25">
      <c r="A124" s="4" t="s">
        <v>926</v>
      </c>
      <c r="B124" s="4" t="s">
        <v>760</v>
      </c>
      <c r="C124" s="4" t="s">
        <v>677</v>
      </c>
      <c r="D124" s="4">
        <v>122</v>
      </c>
      <c r="E124" s="4" t="s">
        <v>130</v>
      </c>
      <c r="F124" s="4" t="s">
        <v>403</v>
      </c>
      <c r="G124" s="4" t="s">
        <v>43</v>
      </c>
      <c r="H124" s="4" t="s">
        <v>426</v>
      </c>
      <c r="I124" s="4" t="s">
        <v>398</v>
      </c>
      <c r="J124" s="4">
        <v>1013612223</v>
      </c>
      <c r="K124" s="4">
        <v>0</v>
      </c>
      <c r="L124" s="4" t="s">
        <v>584</v>
      </c>
      <c r="M124" s="19">
        <v>44581</v>
      </c>
      <c r="N124" s="4">
        <v>54400000</v>
      </c>
      <c r="O124" s="4">
        <v>6800000</v>
      </c>
      <c r="P124" s="4" t="s">
        <v>393</v>
      </c>
      <c r="Q124" s="4">
        <v>8</v>
      </c>
      <c r="S124" s="4">
        <f t="shared" si="1"/>
        <v>240</v>
      </c>
      <c r="T124" s="19">
        <v>44582</v>
      </c>
      <c r="U124" s="19">
        <v>44824</v>
      </c>
      <c r="Z124" s="19"/>
      <c r="AB124" s="19"/>
      <c r="AC124" s="19"/>
      <c r="AD124" s="19"/>
      <c r="AF124" s="19"/>
      <c r="AG124" s="19"/>
      <c r="AH124" s="19"/>
      <c r="AI124" s="19"/>
      <c r="AN124" s="19"/>
      <c r="AO124" s="19"/>
      <c r="AS124" s="18">
        <f>+N124+V124+W124+X124</f>
        <v>54400000</v>
      </c>
      <c r="AT124" s="19">
        <v>44824</v>
      </c>
      <c r="AU124" s="4" t="s">
        <v>1368</v>
      </c>
      <c r="AY124" s="4" t="s">
        <v>521</v>
      </c>
      <c r="AZ124" s="4" t="s">
        <v>521</v>
      </c>
    </row>
    <row r="125" spans="1:52" s="4" customFormat="1" ht="13.5" customHeight="1" x14ac:dyDescent="0.25">
      <c r="A125" s="4" t="s">
        <v>926</v>
      </c>
      <c r="B125" s="4" t="s">
        <v>760</v>
      </c>
      <c r="C125" s="4" t="s">
        <v>678</v>
      </c>
      <c r="D125" s="4">
        <v>123</v>
      </c>
      <c r="E125" s="4" t="s">
        <v>131</v>
      </c>
      <c r="F125" s="4" t="s">
        <v>403</v>
      </c>
      <c r="G125" s="4" t="s">
        <v>43</v>
      </c>
      <c r="H125" s="4" t="s">
        <v>427</v>
      </c>
      <c r="I125" s="4" t="s">
        <v>398</v>
      </c>
      <c r="J125" s="4">
        <v>51901857</v>
      </c>
      <c r="K125" s="4">
        <v>7</v>
      </c>
      <c r="L125" s="4" t="s">
        <v>585</v>
      </c>
      <c r="M125" s="19">
        <v>44581</v>
      </c>
      <c r="N125" s="4">
        <v>41600000</v>
      </c>
      <c r="O125" s="4">
        <v>5200000</v>
      </c>
      <c r="P125" s="4" t="s">
        <v>393</v>
      </c>
      <c r="Q125" s="4">
        <v>8</v>
      </c>
      <c r="S125" s="4">
        <f t="shared" si="1"/>
        <v>240</v>
      </c>
      <c r="T125" s="19">
        <v>44585</v>
      </c>
      <c r="U125" s="19">
        <v>44827</v>
      </c>
      <c r="V125" s="4">
        <v>15600000</v>
      </c>
      <c r="Y125" s="4">
        <v>90</v>
      </c>
      <c r="Z125" s="19">
        <v>44918</v>
      </c>
      <c r="AB125" s="19"/>
      <c r="AC125" s="19"/>
      <c r="AD125" s="19"/>
      <c r="AF125" s="19"/>
      <c r="AG125" s="19"/>
      <c r="AH125" s="19"/>
      <c r="AI125" s="19"/>
      <c r="AN125" s="19"/>
      <c r="AO125" s="19"/>
      <c r="AS125" s="18">
        <f>+N125+V125+W125+X125</f>
        <v>57200000</v>
      </c>
      <c r="AT125" s="19">
        <v>44918</v>
      </c>
      <c r="AU125" s="4" t="s">
        <v>1368</v>
      </c>
      <c r="AY125" s="4" t="s">
        <v>522</v>
      </c>
      <c r="AZ125" s="4" t="s">
        <v>522</v>
      </c>
    </row>
    <row r="126" spans="1:52" s="4" customFormat="1" ht="13.5" customHeight="1" x14ac:dyDescent="0.25">
      <c r="A126" s="4" t="s">
        <v>926</v>
      </c>
      <c r="B126" s="4" t="s">
        <v>760</v>
      </c>
      <c r="C126" s="4" t="s">
        <v>679</v>
      </c>
      <c r="D126" s="4">
        <v>124</v>
      </c>
      <c r="E126" s="4" t="s">
        <v>71</v>
      </c>
      <c r="F126" s="4" t="s">
        <v>403</v>
      </c>
      <c r="G126" s="4" t="s">
        <v>44</v>
      </c>
      <c r="H126" s="4" t="s">
        <v>266</v>
      </c>
      <c r="I126" s="4" t="s">
        <v>398</v>
      </c>
      <c r="J126" s="4">
        <v>53076697</v>
      </c>
      <c r="K126" s="4">
        <v>2</v>
      </c>
      <c r="L126" s="4" t="s">
        <v>585</v>
      </c>
      <c r="M126" s="19">
        <v>44587</v>
      </c>
      <c r="N126" s="4">
        <v>24400000</v>
      </c>
      <c r="O126" s="4">
        <v>3050000</v>
      </c>
      <c r="P126" s="4" t="s">
        <v>393</v>
      </c>
      <c r="Q126" s="4">
        <v>8</v>
      </c>
      <c r="S126" s="4">
        <f t="shared" si="1"/>
        <v>240</v>
      </c>
      <c r="T126" s="19">
        <v>44593</v>
      </c>
      <c r="U126" s="19">
        <v>44834</v>
      </c>
      <c r="V126" s="4">
        <v>9150000</v>
      </c>
      <c r="Y126" s="4">
        <v>90</v>
      </c>
      <c r="Z126" s="19">
        <v>44926</v>
      </c>
      <c r="AB126" s="19"/>
      <c r="AC126" s="19"/>
      <c r="AD126" s="19"/>
      <c r="AF126" s="19"/>
      <c r="AG126" s="19"/>
      <c r="AH126" s="19"/>
      <c r="AI126" s="19"/>
      <c r="AN126" s="19"/>
      <c r="AO126" s="19"/>
      <c r="AS126" s="18">
        <f>+N126+V126+W126+X126</f>
        <v>33550000</v>
      </c>
      <c r="AT126" s="19">
        <v>44926</v>
      </c>
      <c r="AU126" s="4" t="s">
        <v>1368</v>
      </c>
      <c r="AY126" s="4" t="s">
        <v>523</v>
      </c>
      <c r="AZ126" s="4" t="s">
        <v>523</v>
      </c>
    </row>
    <row r="127" spans="1:52" s="71" customFormat="1" ht="13.5" customHeight="1" x14ac:dyDescent="0.2">
      <c r="A127" s="31" t="s">
        <v>1354</v>
      </c>
      <c r="B127" s="31" t="s">
        <v>760</v>
      </c>
      <c r="C127" s="34" t="s">
        <v>680</v>
      </c>
      <c r="D127" s="31">
        <v>125</v>
      </c>
      <c r="E127" s="31" t="s">
        <v>132</v>
      </c>
      <c r="F127" s="31" t="s">
        <v>403</v>
      </c>
      <c r="G127" s="31" t="s">
        <v>43</v>
      </c>
      <c r="H127" s="65" t="s">
        <v>267</v>
      </c>
      <c r="I127" s="34" t="s">
        <v>398</v>
      </c>
      <c r="J127" s="31">
        <v>11811828</v>
      </c>
      <c r="K127" s="34">
        <v>1</v>
      </c>
      <c r="L127" s="66" t="s">
        <v>584</v>
      </c>
      <c r="M127" s="33">
        <v>44586</v>
      </c>
      <c r="N127" s="32">
        <v>37600000</v>
      </c>
      <c r="O127" s="67">
        <v>6800000</v>
      </c>
      <c r="P127" s="31" t="s">
        <v>393</v>
      </c>
      <c r="Q127" s="31">
        <v>8</v>
      </c>
      <c r="R127" s="34"/>
      <c r="S127" s="34">
        <f t="shared" si="1"/>
        <v>240</v>
      </c>
      <c r="T127" s="36">
        <v>44593</v>
      </c>
      <c r="U127" s="36">
        <v>44834</v>
      </c>
      <c r="V127" s="35">
        <v>20400000</v>
      </c>
      <c r="W127" s="34"/>
      <c r="X127" s="34"/>
      <c r="Y127" s="34">
        <v>90</v>
      </c>
      <c r="Z127" s="36">
        <v>44929</v>
      </c>
      <c r="AA127" s="34"/>
      <c r="AB127" s="36"/>
      <c r="AC127" s="36"/>
      <c r="AD127" s="36"/>
      <c r="AE127" s="34"/>
      <c r="AF127" s="36"/>
      <c r="AG127" s="36"/>
      <c r="AH127" s="36">
        <v>44727</v>
      </c>
      <c r="AI127" s="36">
        <v>44727</v>
      </c>
      <c r="AJ127" s="65" t="s">
        <v>339</v>
      </c>
      <c r="AK127" s="36">
        <v>22903</v>
      </c>
      <c r="AL127" s="34" t="s">
        <v>398</v>
      </c>
      <c r="AM127" s="34">
        <v>11431239</v>
      </c>
      <c r="AN127" s="36"/>
      <c r="AO127" s="36"/>
      <c r="AP127" s="34"/>
      <c r="AQ127" s="34"/>
      <c r="AR127" s="34"/>
      <c r="AS127" s="68">
        <f>+N127+V127+W127+X127</f>
        <v>58000000</v>
      </c>
      <c r="AT127" s="69">
        <v>44929</v>
      </c>
      <c r="AU127" s="37" t="s">
        <v>1368</v>
      </c>
      <c r="AV127" s="34"/>
      <c r="AW127" s="34"/>
      <c r="AX127" s="34"/>
      <c r="AY127" s="31" t="s">
        <v>524</v>
      </c>
      <c r="AZ127" s="70" t="s">
        <v>524</v>
      </c>
    </row>
    <row r="128" spans="1:52" s="4" customFormat="1" ht="13.5" customHeight="1" x14ac:dyDescent="0.25">
      <c r="A128" s="4" t="s">
        <v>926</v>
      </c>
      <c r="B128" s="4" t="s">
        <v>760</v>
      </c>
      <c r="C128" s="4" t="s">
        <v>681</v>
      </c>
      <c r="D128" s="4">
        <v>126</v>
      </c>
      <c r="E128" s="4" t="s">
        <v>133</v>
      </c>
      <c r="F128" s="4" t="s">
        <v>403</v>
      </c>
      <c r="G128" s="4" t="s">
        <v>44</v>
      </c>
      <c r="H128" s="4" t="s">
        <v>268</v>
      </c>
      <c r="I128" s="4" t="s">
        <v>398</v>
      </c>
      <c r="J128" s="4">
        <v>1013589067</v>
      </c>
      <c r="K128" s="4">
        <v>1</v>
      </c>
      <c r="L128" s="4" t="s">
        <v>584</v>
      </c>
      <c r="M128" s="19">
        <v>44582</v>
      </c>
      <c r="N128" s="4">
        <v>22000000</v>
      </c>
      <c r="O128" s="4">
        <v>2750000</v>
      </c>
      <c r="P128" s="4" t="s">
        <v>393</v>
      </c>
      <c r="Q128" s="4">
        <v>8</v>
      </c>
      <c r="S128" s="4">
        <f t="shared" si="1"/>
        <v>240</v>
      </c>
      <c r="T128" s="19">
        <v>44621</v>
      </c>
      <c r="U128" s="19">
        <v>44865</v>
      </c>
      <c r="V128" s="4">
        <v>2750000</v>
      </c>
      <c r="Y128" s="4">
        <v>30</v>
      </c>
      <c r="Z128" s="19">
        <v>44895</v>
      </c>
      <c r="AB128" s="19"/>
      <c r="AC128" s="19"/>
      <c r="AD128" s="19"/>
      <c r="AF128" s="19"/>
      <c r="AG128" s="19"/>
      <c r="AH128" s="19"/>
      <c r="AI128" s="19"/>
      <c r="AN128" s="19"/>
      <c r="AO128" s="19"/>
      <c r="AS128" s="18">
        <f>+N128+V128+W128+X128</f>
        <v>24750000</v>
      </c>
      <c r="AT128" s="19">
        <v>44895</v>
      </c>
      <c r="AU128" s="4" t="s">
        <v>1368</v>
      </c>
      <c r="AY128" s="4" t="s">
        <v>525</v>
      </c>
      <c r="AZ128" s="4" t="s">
        <v>525</v>
      </c>
    </row>
    <row r="129" spans="1:52" s="4" customFormat="1" ht="13.5" customHeight="1" x14ac:dyDescent="0.25">
      <c r="A129" s="4" t="s">
        <v>926</v>
      </c>
      <c r="B129" s="4" t="s">
        <v>760</v>
      </c>
      <c r="C129" s="4" t="s">
        <v>681</v>
      </c>
      <c r="D129" s="4">
        <v>127</v>
      </c>
      <c r="E129" s="4" t="s">
        <v>133</v>
      </c>
      <c r="F129" s="4" t="s">
        <v>403</v>
      </c>
      <c r="G129" s="4" t="s">
        <v>44</v>
      </c>
      <c r="H129" s="4" t="s">
        <v>269</v>
      </c>
      <c r="I129" s="4" t="s">
        <v>398</v>
      </c>
      <c r="J129" s="4">
        <v>80932222</v>
      </c>
      <c r="K129" s="4">
        <v>9</v>
      </c>
      <c r="L129" s="4" t="s">
        <v>584</v>
      </c>
      <c r="M129" s="19">
        <v>44585</v>
      </c>
      <c r="N129" s="4">
        <v>22000000</v>
      </c>
      <c r="O129" s="4">
        <v>2750000</v>
      </c>
      <c r="P129" s="4" t="s">
        <v>393</v>
      </c>
      <c r="Q129" s="4">
        <v>8</v>
      </c>
      <c r="S129" s="4">
        <f t="shared" si="1"/>
        <v>240</v>
      </c>
      <c r="T129" s="19">
        <v>44621</v>
      </c>
      <c r="U129" s="19">
        <v>44865</v>
      </c>
      <c r="V129" s="4">
        <v>2750000</v>
      </c>
      <c r="Y129" s="4">
        <v>30</v>
      </c>
      <c r="Z129" s="19">
        <v>44895</v>
      </c>
      <c r="AB129" s="19"/>
      <c r="AC129" s="19"/>
      <c r="AD129" s="19"/>
      <c r="AF129" s="19"/>
      <c r="AG129" s="19"/>
      <c r="AH129" s="19"/>
      <c r="AI129" s="19"/>
      <c r="AN129" s="19"/>
      <c r="AO129" s="19"/>
      <c r="AS129" s="18">
        <f>+N129+V129+W129+X129</f>
        <v>24750000</v>
      </c>
      <c r="AT129" s="19">
        <v>44895</v>
      </c>
      <c r="AU129" s="4" t="s">
        <v>1368</v>
      </c>
      <c r="AY129" s="4" t="s">
        <v>525</v>
      </c>
      <c r="AZ129" s="4" t="s">
        <v>525</v>
      </c>
    </row>
    <row r="130" spans="1:52" s="4" customFormat="1" ht="13.5" customHeight="1" x14ac:dyDescent="0.25">
      <c r="A130" s="4" t="s">
        <v>926</v>
      </c>
      <c r="B130" s="4" t="s">
        <v>760</v>
      </c>
      <c r="C130" s="4" t="s">
        <v>681</v>
      </c>
      <c r="D130" s="4">
        <v>128</v>
      </c>
      <c r="E130" s="4" t="s">
        <v>133</v>
      </c>
      <c r="F130" s="4" t="s">
        <v>403</v>
      </c>
      <c r="G130" s="4" t="s">
        <v>44</v>
      </c>
      <c r="H130" s="4" t="s">
        <v>270</v>
      </c>
      <c r="I130" s="4" t="s">
        <v>398</v>
      </c>
      <c r="J130" s="4">
        <v>1015457879</v>
      </c>
      <c r="K130" s="4">
        <v>4</v>
      </c>
      <c r="L130" s="4" t="s">
        <v>584</v>
      </c>
      <c r="M130" s="19">
        <v>44583</v>
      </c>
      <c r="N130" s="4">
        <v>22000000</v>
      </c>
      <c r="O130" s="4">
        <v>2750000</v>
      </c>
      <c r="P130" s="4" t="s">
        <v>393</v>
      </c>
      <c r="Q130" s="4">
        <v>8</v>
      </c>
      <c r="S130" s="4">
        <f t="shared" si="1"/>
        <v>240</v>
      </c>
      <c r="T130" s="19">
        <v>44621</v>
      </c>
      <c r="U130" s="19">
        <v>44865</v>
      </c>
      <c r="V130" s="4">
        <v>2750000</v>
      </c>
      <c r="Y130" s="4">
        <v>30</v>
      </c>
      <c r="Z130" s="19">
        <v>44901</v>
      </c>
      <c r="AB130" s="19"/>
      <c r="AC130" s="19"/>
      <c r="AD130" s="19"/>
      <c r="AF130" s="19"/>
      <c r="AG130" s="19"/>
      <c r="AH130" s="19"/>
      <c r="AI130" s="19"/>
      <c r="AN130" s="19"/>
      <c r="AO130" s="19"/>
      <c r="AS130" s="18">
        <f>+N130+V130+W130+X130</f>
        <v>24750000</v>
      </c>
      <c r="AT130" s="19">
        <v>44901</v>
      </c>
      <c r="AU130" s="4" t="s">
        <v>1368</v>
      </c>
      <c r="AY130" s="4" t="s">
        <v>525</v>
      </c>
      <c r="AZ130" s="4" t="s">
        <v>525</v>
      </c>
    </row>
    <row r="131" spans="1:52" s="4" customFormat="1" ht="13.5" customHeight="1" x14ac:dyDescent="0.25">
      <c r="A131" s="4" t="s">
        <v>926</v>
      </c>
      <c r="B131" s="4" t="s">
        <v>760</v>
      </c>
      <c r="C131" s="4" t="s">
        <v>681</v>
      </c>
      <c r="D131" s="4">
        <v>129</v>
      </c>
      <c r="E131" s="4" t="s">
        <v>133</v>
      </c>
      <c r="F131" s="4" t="s">
        <v>403</v>
      </c>
      <c r="G131" s="4" t="s">
        <v>44</v>
      </c>
      <c r="H131" s="4" t="s">
        <v>271</v>
      </c>
      <c r="I131" s="4" t="s">
        <v>398</v>
      </c>
      <c r="J131" s="4">
        <v>79646732</v>
      </c>
      <c r="K131" s="4">
        <v>3</v>
      </c>
      <c r="L131" s="4" t="s">
        <v>584</v>
      </c>
      <c r="M131" s="19">
        <v>44583</v>
      </c>
      <c r="N131" s="4">
        <v>22000000</v>
      </c>
      <c r="O131" s="4">
        <v>2750000</v>
      </c>
      <c r="P131" s="4" t="s">
        <v>393</v>
      </c>
      <c r="Q131" s="4">
        <v>8</v>
      </c>
      <c r="S131" s="4">
        <f t="shared" si="1"/>
        <v>240</v>
      </c>
      <c r="T131" s="19">
        <v>44621</v>
      </c>
      <c r="U131" s="19">
        <v>44865</v>
      </c>
      <c r="V131" s="4">
        <v>2750000</v>
      </c>
      <c r="Y131" s="4">
        <v>30</v>
      </c>
      <c r="Z131" s="19">
        <v>44895</v>
      </c>
      <c r="AB131" s="19"/>
      <c r="AC131" s="19"/>
      <c r="AD131" s="19"/>
      <c r="AF131" s="19"/>
      <c r="AG131" s="19"/>
      <c r="AH131" s="19"/>
      <c r="AI131" s="19"/>
      <c r="AN131" s="19"/>
      <c r="AO131" s="19"/>
      <c r="AS131" s="18">
        <f>+N131+V131+W131+X131</f>
        <v>24750000</v>
      </c>
      <c r="AT131" s="19">
        <v>44895</v>
      </c>
      <c r="AU131" s="4" t="s">
        <v>1368</v>
      </c>
      <c r="AY131" s="4" t="s">
        <v>525</v>
      </c>
      <c r="AZ131" s="4" t="s">
        <v>525</v>
      </c>
    </row>
    <row r="132" spans="1:52" s="4" customFormat="1" ht="13.5" customHeight="1" x14ac:dyDescent="0.25">
      <c r="A132" s="4" t="s">
        <v>926</v>
      </c>
      <c r="B132" s="4" t="s">
        <v>760</v>
      </c>
      <c r="C132" s="4" t="s">
        <v>681</v>
      </c>
      <c r="D132" s="4">
        <v>130</v>
      </c>
      <c r="E132" s="4" t="s">
        <v>133</v>
      </c>
      <c r="F132" s="4" t="s">
        <v>403</v>
      </c>
      <c r="G132" s="4" t="s">
        <v>44</v>
      </c>
      <c r="H132" s="4" t="s">
        <v>272</v>
      </c>
      <c r="I132" s="4" t="s">
        <v>398</v>
      </c>
      <c r="J132" s="4">
        <v>1032478958</v>
      </c>
      <c r="K132" s="4">
        <v>1</v>
      </c>
      <c r="L132" s="4" t="s">
        <v>585</v>
      </c>
      <c r="M132" s="19">
        <v>44586</v>
      </c>
      <c r="N132" s="4">
        <v>22000000</v>
      </c>
      <c r="O132" s="4">
        <v>2750000</v>
      </c>
      <c r="P132" s="4" t="s">
        <v>393</v>
      </c>
      <c r="Q132" s="4">
        <v>8</v>
      </c>
      <c r="S132" s="4">
        <f t="shared" ref="S132:S196" si="2">+(Q132*30)+R132</f>
        <v>240</v>
      </c>
      <c r="T132" s="19">
        <v>44621</v>
      </c>
      <c r="U132" s="19">
        <v>44865</v>
      </c>
      <c r="V132" s="4">
        <v>2750000</v>
      </c>
      <c r="Y132" s="4">
        <v>30</v>
      </c>
      <c r="Z132" s="19">
        <v>44904</v>
      </c>
      <c r="AB132" s="19"/>
      <c r="AC132" s="19">
        <v>44636</v>
      </c>
      <c r="AD132" s="19">
        <v>44636</v>
      </c>
      <c r="AE132" s="4">
        <v>9</v>
      </c>
      <c r="AF132" s="19">
        <v>44644</v>
      </c>
      <c r="AG132" s="19">
        <v>44874</v>
      </c>
      <c r="AH132" s="19"/>
      <c r="AI132" s="19"/>
      <c r="AN132" s="19"/>
      <c r="AO132" s="19"/>
      <c r="AS132" s="18">
        <f>+N132+V132+W132+X132</f>
        <v>24750000</v>
      </c>
      <c r="AT132" s="19">
        <v>44904</v>
      </c>
      <c r="AU132" s="4" t="s">
        <v>1368</v>
      </c>
      <c r="AY132" s="4" t="s">
        <v>525</v>
      </c>
      <c r="AZ132" s="4" t="s">
        <v>525</v>
      </c>
    </row>
    <row r="133" spans="1:52" s="4" customFormat="1" ht="13.5" customHeight="1" x14ac:dyDescent="0.25">
      <c r="A133" s="4" t="s">
        <v>926</v>
      </c>
      <c r="B133" s="4" t="s">
        <v>760</v>
      </c>
      <c r="C133" s="4" t="s">
        <v>681</v>
      </c>
      <c r="D133" s="4">
        <v>131</v>
      </c>
      <c r="E133" s="4" t="s">
        <v>133</v>
      </c>
      <c r="F133" s="4" t="s">
        <v>403</v>
      </c>
      <c r="G133" s="4" t="s">
        <v>44</v>
      </c>
      <c r="H133" s="4" t="s">
        <v>273</v>
      </c>
      <c r="I133" s="4" t="s">
        <v>398</v>
      </c>
      <c r="J133" s="4">
        <v>1018432107</v>
      </c>
      <c r="K133" s="4">
        <v>1</v>
      </c>
      <c r="L133" s="4" t="s">
        <v>584</v>
      </c>
      <c r="M133" s="19">
        <v>44586</v>
      </c>
      <c r="N133" s="4">
        <v>22000000</v>
      </c>
      <c r="O133" s="4">
        <v>2750000</v>
      </c>
      <c r="P133" s="4" t="s">
        <v>393</v>
      </c>
      <c r="Q133" s="4">
        <v>8</v>
      </c>
      <c r="S133" s="4">
        <f t="shared" si="2"/>
        <v>240</v>
      </c>
      <c r="T133" s="19">
        <v>44621</v>
      </c>
      <c r="U133" s="19">
        <v>44865</v>
      </c>
      <c r="V133" s="4">
        <v>2750000</v>
      </c>
      <c r="Y133" s="4">
        <v>30</v>
      </c>
      <c r="Z133" s="19">
        <v>44895</v>
      </c>
      <c r="AB133" s="19"/>
      <c r="AC133" s="19"/>
      <c r="AD133" s="19"/>
      <c r="AF133" s="19"/>
      <c r="AG133" s="19"/>
      <c r="AH133" s="19"/>
      <c r="AI133" s="19"/>
      <c r="AN133" s="19"/>
      <c r="AO133" s="19"/>
      <c r="AS133" s="18">
        <f>+N133+V133+W133+X133</f>
        <v>24750000</v>
      </c>
      <c r="AT133" s="19">
        <v>44895</v>
      </c>
      <c r="AU133" s="4" t="s">
        <v>1368</v>
      </c>
      <c r="AY133" s="4" t="s">
        <v>525</v>
      </c>
      <c r="AZ133" s="4" t="s">
        <v>525</v>
      </c>
    </row>
    <row r="134" spans="1:52" s="4" customFormat="1" ht="13.5" customHeight="1" x14ac:dyDescent="0.25">
      <c r="A134" s="4" t="s">
        <v>926</v>
      </c>
      <c r="B134" s="4" t="s">
        <v>760</v>
      </c>
      <c r="C134" s="4" t="s">
        <v>681</v>
      </c>
      <c r="D134" s="4">
        <v>132</v>
      </c>
      <c r="E134" s="4" t="s">
        <v>133</v>
      </c>
      <c r="F134" s="4" t="s">
        <v>403</v>
      </c>
      <c r="G134" s="4" t="s">
        <v>44</v>
      </c>
      <c r="H134" s="4" t="s">
        <v>274</v>
      </c>
      <c r="I134" s="4" t="s">
        <v>398</v>
      </c>
      <c r="J134" s="4">
        <v>52362160</v>
      </c>
      <c r="K134" s="4">
        <v>2</v>
      </c>
      <c r="L134" s="4" t="s">
        <v>585</v>
      </c>
      <c r="M134" s="19">
        <v>44586</v>
      </c>
      <c r="N134" s="4">
        <v>22000000</v>
      </c>
      <c r="O134" s="4">
        <v>2750000</v>
      </c>
      <c r="P134" s="4" t="s">
        <v>393</v>
      </c>
      <c r="Q134" s="4">
        <v>8</v>
      </c>
      <c r="S134" s="4">
        <f t="shared" si="2"/>
        <v>240</v>
      </c>
      <c r="T134" s="19">
        <v>44621</v>
      </c>
      <c r="U134" s="19">
        <v>44865</v>
      </c>
      <c r="V134" s="4">
        <v>2750000</v>
      </c>
      <c r="Y134" s="4">
        <v>30</v>
      </c>
      <c r="Z134" s="19">
        <v>44895</v>
      </c>
      <c r="AB134" s="19"/>
      <c r="AC134" s="19"/>
      <c r="AD134" s="19"/>
      <c r="AF134" s="19"/>
      <c r="AG134" s="19"/>
      <c r="AH134" s="19"/>
      <c r="AI134" s="19"/>
      <c r="AN134" s="19"/>
      <c r="AO134" s="19"/>
      <c r="AS134" s="18">
        <f>+N134+V134+W134+X134</f>
        <v>24750000</v>
      </c>
      <c r="AT134" s="19">
        <v>44895</v>
      </c>
      <c r="AU134" s="4" t="s">
        <v>1368</v>
      </c>
      <c r="AY134" s="4" t="s">
        <v>525</v>
      </c>
      <c r="AZ134" s="4" t="s">
        <v>525</v>
      </c>
    </row>
    <row r="135" spans="1:52" s="4" customFormat="1" ht="13.5" customHeight="1" x14ac:dyDescent="0.25">
      <c r="A135" s="4" t="s">
        <v>926</v>
      </c>
      <c r="B135" s="4" t="s">
        <v>760</v>
      </c>
      <c r="C135" s="4" t="s">
        <v>681</v>
      </c>
      <c r="D135" s="4">
        <v>133</v>
      </c>
      <c r="E135" s="4" t="s">
        <v>133</v>
      </c>
      <c r="F135" s="4" t="s">
        <v>403</v>
      </c>
      <c r="G135" s="4" t="s">
        <v>44</v>
      </c>
      <c r="H135" s="4" t="s">
        <v>275</v>
      </c>
      <c r="I135" s="4" t="s">
        <v>398</v>
      </c>
      <c r="J135" s="4">
        <v>52243371</v>
      </c>
      <c r="K135" s="4">
        <v>1</v>
      </c>
      <c r="L135" s="4" t="s">
        <v>585</v>
      </c>
      <c r="M135" s="19">
        <v>44586</v>
      </c>
      <c r="N135" s="4">
        <v>22000000</v>
      </c>
      <c r="O135" s="4">
        <v>2750000</v>
      </c>
      <c r="P135" s="4" t="s">
        <v>393</v>
      </c>
      <c r="Q135" s="4">
        <v>8</v>
      </c>
      <c r="S135" s="4">
        <f t="shared" si="2"/>
        <v>240</v>
      </c>
      <c r="T135" s="19">
        <v>44621</v>
      </c>
      <c r="U135" s="19">
        <v>44865</v>
      </c>
      <c r="V135" s="4">
        <v>2750000</v>
      </c>
      <c r="Y135" s="4">
        <v>30</v>
      </c>
      <c r="Z135" s="19">
        <v>44895</v>
      </c>
      <c r="AB135" s="19"/>
      <c r="AC135" s="19"/>
      <c r="AD135" s="19"/>
      <c r="AF135" s="19"/>
      <c r="AG135" s="19"/>
      <c r="AH135" s="19"/>
      <c r="AI135" s="19"/>
      <c r="AN135" s="19"/>
      <c r="AO135" s="19"/>
      <c r="AS135" s="18">
        <f>+N135+V135+W135+X135</f>
        <v>24750000</v>
      </c>
      <c r="AT135" s="19">
        <v>44895</v>
      </c>
      <c r="AU135" s="4" t="s">
        <v>1368</v>
      </c>
      <c r="AY135" s="4" t="s">
        <v>525</v>
      </c>
      <c r="AZ135" s="4" t="s">
        <v>525</v>
      </c>
    </row>
    <row r="136" spans="1:52" s="4" customFormat="1" ht="13.5" customHeight="1" x14ac:dyDescent="0.25">
      <c r="A136" s="4" t="s">
        <v>926</v>
      </c>
      <c r="B136" s="4" t="s">
        <v>760</v>
      </c>
      <c r="C136" s="4" t="s">
        <v>681</v>
      </c>
      <c r="D136" s="4">
        <v>134</v>
      </c>
      <c r="E136" s="4" t="s">
        <v>133</v>
      </c>
      <c r="F136" s="4" t="s">
        <v>403</v>
      </c>
      <c r="G136" s="4" t="s">
        <v>44</v>
      </c>
      <c r="H136" s="4" t="s">
        <v>276</v>
      </c>
      <c r="I136" s="4" t="s">
        <v>398</v>
      </c>
      <c r="J136" s="4">
        <v>80797836</v>
      </c>
      <c r="K136" s="4">
        <v>1</v>
      </c>
      <c r="L136" s="4" t="s">
        <v>584</v>
      </c>
      <c r="M136" s="19">
        <v>44586</v>
      </c>
      <c r="N136" s="4">
        <v>22000000</v>
      </c>
      <c r="O136" s="4">
        <v>2750000</v>
      </c>
      <c r="P136" s="4" t="s">
        <v>393</v>
      </c>
      <c r="Q136" s="4">
        <v>8</v>
      </c>
      <c r="S136" s="4">
        <f t="shared" si="2"/>
        <v>240</v>
      </c>
      <c r="T136" s="19">
        <v>44621</v>
      </c>
      <c r="U136" s="19">
        <v>44865</v>
      </c>
      <c r="Z136" s="19"/>
      <c r="AB136" s="19"/>
      <c r="AC136" s="19"/>
      <c r="AD136" s="19"/>
      <c r="AF136" s="19"/>
      <c r="AG136" s="19"/>
      <c r="AH136" s="19"/>
      <c r="AI136" s="19"/>
      <c r="AN136" s="19"/>
      <c r="AO136" s="19"/>
      <c r="AS136" s="18">
        <f>+N136+V136+W136+X136</f>
        <v>22000000</v>
      </c>
      <c r="AT136" s="19">
        <v>44865</v>
      </c>
      <c r="AU136" s="4" t="s">
        <v>1368</v>
      </c>
      <c r="AY136" s="4" t="s">
        <v>525</v>
      </c>
      <c r="AZ136" s="4" t="s">
        <v>525</v>
      </c>
    </row>
    <row r="137" spans="1:52" s="4" customFormat="1" ht="13.5" customHeight="1" x14ac:dyDescent="0.25">
      <c r="A137" s="4" t="s">
        <v>926</v>
      </c>
      <c r="B137" s="4" t="s">
        <v>760</v>
      </c>
      <c r="C137" s="4" t="s">
        <v>681</v>
      </c>
      <c r="D137" s="4">
        <v>135</v>
      </c>
      <c r="E137" s="4" t="s">
        <v>133</v>
      </c>
      <c r="F137" s="4" t="s">
        <v>403</v>
      </c>
      <c r="G137" s="4" t="s">
        <v>44</v>
      </c>
      <c r="H137" s="4" t="s">
        <v>277</v>
      </c>
      <c r="I137" s="4" t="s">
        <v>398</v>
      </c>
      <c r="J137" s="4">
        <v>1030570945</v>
      </c>
      <c r="K137" s="4">
        <v>1</v>
      </c>
      <c r="L137" s="4" t="s">
        <v>584</v>
      </c>
      <c r="M137" s="19">
        <v>44587</v>
      </c>
      <c r="N137" s="4">
        <v>22000000</v>
      </c>
      <c r="O137" s="4">
        <v>2750000</v>
      </c>
      <c r="P137" s="4" t="s">
        <v>393</v>
      </c>
      <c r="Q137" s="4">
        <v>8</v>
      </c>
      <c r="S137" s="4">
        <f t="shared" si="2"/>
        <v>240</v>
      </c>
      <c r="T137" s="19">
        <v>44621</v>
      </c>
      <c r="U137" s="19">
        <v>44865</v>
      </c>
      <c r="V137" s="4">
        <v>2750000</v>
      </c>
      <c r="Y137" s="4">
        <v>30</v>
      </c>
      <c r="Z137" s="19">
        <v>44895</v>
      </c>
      <c r="AB137" s="19"/>
      <c r="AC137" s="19"/>
      <c r="AD137" s="19"/>
      <c r="AF137" s="19"/>
      <c r="AG137" s="19"/>
      <c r="AH137" s="19"/>
      <c r="AI137" s="19"/>
      <c r="AN137" s="19"/>
      <c r="AO137" s="19"/>
      <c r="AS137" s="18">
        <f>+N137+V137+W137+X137</f>
        <v>24750000</v>
      </c>
      <c r="AT137" s="19">
        <v>44895</v>
      </c>
      <c r="AU137" s="4" t="s">
        <v>1368</v>
      </c>
      <c r="AY137" s="4" t="s">
        <v>525</v>
      </c>
      <c r="AZ137" s="4" t="s">
        <v>525</v>
      </c>
    </row>
    <row r="138" spans="1:52" s="4" customFormat="1" ht="13.5" customHeight="1" x14ac:dyDescent="0.25">
      <c r="A138" s="4" t="s">
        <v>926</v>
      </c>
      <c r="B138" s="4" t="s">
        <v>760</v>
      </c>
      <c r="C138" s="4" t="s">
        <v>681</v>
      </c>
      <c r="D138" s="4">
        <v>136</v>
      </c>
      <c r="E138" s="4" t="s">
        <v>133</v>
      </c>
      <c r="F138" s="4" t="s">
        <v>403</v>
      </c>
      <c r="G138" s="4" t="s">
        <v>44</v>
      </c>
      <c r="H138" s="4" t="s">
        <v>278</v>
      </c>
      <c r="I138" s="4" t="s">
        <v>398</v>
      </c>
      <c r="J138" s="4">
        <v>80203955</v>
      </c>
      <c r="K138" s="4">
        <v>1</v>
      </c>
      <c r="L138" s="4" t="s">
        <v>584</v>
      </c>
      <c r="M138" s="19">
        <v>44586</v>
      </c>
      <c r="N138" s="4">
        <v>22000000</v>
      </c>
      <c r="O138" s="4">
        <v>2750000</v>
      </c>
      <c r="P138" s="4" t="s">
        <v>393</v>
      </c>
      <c r="Q138" s="4">
        <v>8</v>
      </c>
      <c r="S138" s="4">
        <f t="shared" si="2"/>
        <v>240</v>
      </c>
      <c r="T138" s="19">
        <v>44621</v>
      </c>
      <c r="U138" s="19">
        <v>44865</v>
      </c>
      <c r="V138" s="4">
        <v>2750000</v>
      </c>
      <c r="Y138" s="4">
        <v>30</v>
      </c>
      <c r="Z138" s="19">
        <v>44895</v>
      </c>
      <c r="AB138" s="19"/>
      <c r="AC138" s="19"/>
      <c r="AD138" s="19"/>
      <c r="AF138" s="19"/>
      <c r="AG138" s="19"/>
      <c r="AH138" s="19"/>
      <c r="AI138" s="19"/>
      <c r="AN138" s="19"/>
      <c r="AO138" s="19"/>
      <c r="AS138" s="18">
        <f>+N138+V138+W138+X138</f>
        <v>24750000</v>
      </c>
      <c r="AT138" s="19">
        <v>44895</v>
      </c>
      <c r="AU138" s="4" t="s">
        <v>1368</v>
      </c>
      <c r="AY138" s="4" t="s">
        <v>525</v>
      </c>
      <c r="AZ138" s="4" t="s">
        <v>525</v>
      </c>
    </row>
    <row r="139" spans="1:52" s="4" customFormat="1" ht="13.5" customHeight="1" x14ac:dyDescent="0.25">
      <c r="A139" s="4" t="s">
        <v>926</v>
      </c>
      <c r="B139" s="4" t="s">
        <v>760</v>
      </c>
      <c r="C139" s="4" t="s">
        <v>681</v>
      </c>
      <c r="D139" s="4">
        <v>137</v>
      </c>
      <c r="E139" s="4" t="s">
        <v>133</v>
      </c>
      <c r="F139" s="4" t="s">
        <v>403</v>
      </c>
      <c r="G139" s="4" t="s">
        <v>44</v>
      </c>
      <c r="H139" s="4" t="s">
        <v>279</v>
      </c>
      <c r="I139" s="4" t="s">
        <v>398</v>
      </c>
      <c r="J139" s="4">
        <v>1030609515</v>
      </c>
      <c r="K139" s="4">
        <v>7</v>
      </c>
      <c r="L139" s="4" t="s">
        <v>584</v>
      </c>
      <c r="M139" s="19">
        <v>44586</v>
      </c>
      <c r="N139" s="4">
        <v>22000000</v>
      </c>
      <c r="O139" s="4">
        <v>2750000</v>
      </c>
      <c r="P139" s="4" t="s">
        <v>393</v>
      </c>
      <c r="Q139" s="4">
        <v>8</v>
      </c>
      <c r="S139" s="4">
        <f t="shared" si="2"/>
        <v>240</v>
      </c>
      <c r="T139" s="19">
        <v>44621</v>
      </c>
      <c r="U139" s="19">
        <v>44865</v>
      </c>
      <c r="V139" s="4">
        <v>2750000</v>
      </c>
      <c r="Y139" s="4">
        <v>30</v>
      </c>
      <c r="Z139" s="19">
        <v>44895</v>
      </c>
      <c r="AB139" s="19"/>
      <c r="AC139" s="19"/>
      <c r="AD139" s="19"/>
      <c r="AF139" s="19"/>
      <c r="AG139" s="19"/>
      <c r="AH139" s="19"/>
      <c r="AI139" s="19"/>
      <c r="AN139" s="19"/>
      <c r="AO139" s="19"/>
      <c r="AS139" s="18">
        <f>+N139+V139+W139+X139</f>
        <v>24750000</v>
      </c>
      <c r="AT139" s="19">
        <v>44895</v>
      </c>
      <c r="AU139" s="4" t="s">
        <v>1368</v>
      </c>
      <c r="AY139" s="4" t="s">
        <v>525</v>
      </c>
      <c r="AZ139" s="4" t="s">
        <v>525</v>
      </c>
    </row>
    <row r="140" spans="1:52" s="4" customFormat="1" ht="13.5" customHeight="1" x14ac:dyDescent="0.25">
      <c r="A140" s="4" t="s">
        <v>926</v>
      </c>
      <c r="B140" s="4" t="s">
        <v>760</v>
      </c>
      <c r="C140" s="4" t="s">
        <v>681</v>
      </c>
      <c r="D140" s="4">
        <v>138</v>
      </c>
      <c r="E140" s="4" t="s">
        <v>133</v>
      </c>
      <c r="F140" s="4" t="s">
        <v>403</v>
      </c>
      <c r="G140" s="4" t="s">
        <v>44</v>
      </c>
      <c r="H140" s="4" t="s">
        <v>280</v>
      </c>
      <c r="I140" s="4" t="s">
        <v>398</v>
      </c>
      <c r="J140" s="4">
        <v>51723614</v>
      </c>
      <c r="K140" s="4">
        <v>0</v>
      </c>
      <c r="L140" s="4" t="s">
        <v>585</v>
      </c>
      <c r="M140" s="19">
        <v>44587</v>
      </c>
      <c r="N140" s="4">
        <v>22000000</v>
      </c>
      <c r="O140" s="4">
        <v>2750000</v>
      </c>
      <c r="P140" s="4" t="s">
        <v>393</v>
      </c>
      <c r="Q140" s="4">
        <v>8</v>
      </c>
      <c r="S140" s="4">
        <f t="shared" si="2"/>
        <v>240</v>
      </c>
      <c r="T140" s="19">
        <v>44621</v>
      </c>
      <c r="U140" s="19">
        <v>44865</v>
      </c>
      <c r="V140" s="4">
        <v>2750000</v>
      </c>
      <c r="Y140" s="4">
        <v>30</v>
      </c>
      <c r="Z140" s="19">
        <v>44895</v>
      </c>
      <c r="AB140" s="19"/>
      <c r="AC140" s="19"/>
      <c r="AD140" s="19"/>
      <c r="AF140" s="19"/>
      <c r="AG140" s="19"/>
      <c r="AH140" s="19"/>
      <c r="AI140" s="19"/>
      <c r="AN140" s="19"/>
      <c r="AO140" s="19"/>
      <c r="AS140" s="18">
        <f>+N140+V140+W140+X140</f>
        <v>24750000</v>
      </c>
      <c r="AT140" s="19">
        <v>44895</v>
      </c>
      <c r="AU140" s="4" t="s">
        <v>1368</v>
      </c>
      <c r="AY140" s="4" t="s">
        <v>525</v>
      </c>
      <c r="AZ140" s="4" t="s">
        <v>525</v>
      </c>
    </row>
    <row r="141" spans="1:52" s="4" customFormat="1" ht="13.5" customHeight="1" x14ac:dyDescent="0.25">
      <c r="A141" s="4" t="s">
        <v>926</v>
      </c>
      <c r="B141" s="4" t="s">
        <v>760</v>
      </c>
      <c r="C141" s="4" t="s">
        <v>681</v>
      </c>
      <c r="D141" s="4">
        <v>139</v>
      </c>
      <c r="E141" s="4" t="s">
        <v>133</v>
      </c>
      <c r="F141" s="4" t="s">
        <v>403</v>
      </c>
      <c r="G141" s="4" t="s">
        <v>44</v>
      </c>
      <c r="H141" s="4" t="s">
        <v>281</v>
      </c>
      <c r="I141" s="4" t="s">
        <v>398</v>
      </c>
      <c r="J141" s="4">
        <v>79746554</v>
      </c>
      <c r="K141" s="4">
        <v>8</v>
      </c>
      <c r="L141" s="4" t="s">
        <v>584</v>
      </c>
      <c r="M141" s="19">
        <v>44587</v>
      </c>
      <c r="N141" s="4">
        <v>22000000</v>
      </c>
      <c r="O141" s="4">
        <v>2750000</v>
      </c>
      <c r="P141" s="4" t="s">
        <v>393</v>
      </c>
      <c r="Q141" s="4">
        <v>8</v>
      </c>
      <c r="S141" s="4">
        <f t="shared" si="2"/>
        <v>240</v>
      </c>
      <c r="T141" s="19">
        <v>44621</v>
      </c>
      <c r="U141" s="19">
        <v>44865</v>
      </c>
      <c r="V141" s="4">
        <v>2750000</v>
      </c>
      <c r="Y141" s="4">
        <v>30</v>
      </c>
      <c r="Z141" s="19">
        <v>44895</v>
      </c>
      <c r="AB141" s="19"/>
      <c r="AC141" s="19"/>
      <c r="AD141" s="19"/>
      <c r="AF141" s="19"/>
      <c r="AG141" s="19"/>
      <c r="AH141" s="19"/>
      <c r="AI141" s="19"/>
      <c r="AN141" s="19"/>
      <c r="AO141" s="19"/>
      <c r="AS141" s="18">
        <f>+N141+V141+W141+X141</f>
        <v>24750000</v>
      </c>
      <c r="AT141" s="19">
        <v>44895</v>
      </c>
      <c r="AU141" s="4" t="s">
        <v>1368</v>
      </c>
      <c r="AY141" s="4" t="s">
        <v>525</v>
      </c>
      <c r="AZ141" s="4" t="s">
        <v>525</v>
      </c>
    </row>
    <row r="142" spans="1:52" s="34" customFormat="1" ht="13.5" customHeight="1" x14ac:dyDescent="0.25">
      <c r="A142" s="34" t="s">
        <v>926</v>
      </c>
      <c r="B142" s="34" t="s">
        <v>760</v>
      </c>
      <c r="C142" s="34" t="s">
        <v>681</v>
      </c>
      <c r="D142" s="34">
        <v>140</v>
      </c>
      <c r="E142" s="34" t="s">
        <v>133</v>
      </c>
      <c r="F142" s="34" t="s">
        <v>403</v>
      </c>
      <c r="G142" s="34" t="s">
        <v>44</v>
      </c>
      <c r="H142" s="34" t="s">
        <v>282</v>
      </c>
      <c r="I142" s="34" t="s">
        <v>398</v>
      </c>
      <c r="J142" s="34">
        <v>1022390159</v>
      </c>
      <c r="K142" s="34">
        <v>5</v>
      </c>
      <c r="L142" s="34" t="s">
        <v>585</v>
      </c>
      <c r="M142" s="36">
        <v>44587</v>
      </c>
      <c r="N142" s="34">
        <v>22000000</v>
      </c>
      <c r="O142" s="34">
        <v>2750000</v>
      </c>
      <c r="P142" s="34" t="s">
        <v>393</v>
      </c>
      <c r="Q142" s="34">
        <v>8</v>
      </c>
      <c r="S142" s="34">
        <f t="shared" si="2"/>
        <v>240</v>
      </c>
      <c r="T142" s="36">
        <v>44621</v>
      </c>
      <c r="U142" s="36">
        <v>44865</v>
      </c>
      <c r="V142" s="34">
        <v>8250000</v>
      </c>
      <c r="Y142" s="34">
        <v>90</v>
      </c>
      <c r="Z142" s="36">
        <v>44957</v>
      </c>
      <c r="AB142" s="36"/>
      <c r="AC142" s="36"/>
      <c r="AD142" s="36"/>
      <c r="AF142" s="36"/>
      <c r="AG142" s="36"/>
      <c r="AH142" s="36">
        <v>44620</v>
      </c>
      <c r="AI142" s="36">
        <v>44621</v>
      </c>
      <c r="AJ142" s="34" t="s">
        <v>397</v>
      </c>
      <c r="AK142" s="34">
        <v>28961</v>
      </c>
      <c r="AL142" s="34" t="s">
        <v>398</v>
      </c>
      <c r="AM142" s="34">
        <v>52525245</v>
      </c>
      <c r="AN142" s="36"/>
      <c r="AO142" s="36"/>
      <c r="AS142" s="34">
        <f>+N142+V142+W142+X142</f>
        <v>30250000</v>
      </c>
      <c r="AT142" s="34">
        <v>44957</v>
      </c>
      <c r="AU142" s="34" t="s">
        <v>1368</v>
      </c>
      <c r="AY142" s="34" t="s">
        <v>525</v>
      </c>
      <c r="AZ142" s="34" t="s">
        <v>525</v>
      </c>
    </row>
    <row r="143" spans="1:52" s="4" customFormat="1" ht="13.5" customHeight="1" x14ac:dyDescent="0.25">
      <c r="A143" s="4" t="s">
        <v>926</v>
      </c>
      <c r="B143" s="4" t="s">
        <v>760</v>
      </c>
      <c r="C143" s="4" t="s">
        <v>682</v>
      </c>
      <c r="D143" s="4">
        <v>141</v>
      </c>
      <c r="E143" s="4" t="s">
        <v>134</v>
      </c>
      <c r="F143" s="4" t="s">
        <v>403</v>
      </c>
      <c r="G143" s="4" t="s">
        <v>44</v>
      </c>
      <c r="H143" s="4" t="s">
        <v>283</v>
      </c>
      <c r="I143" s="4" t="s">
        <v>398</v>
      </c>
      <c r="J143" s="4">
        <v>52518896</v>
      </c>
      <c r="K143" s="4">
        <v>6</v>
      </c>
      <c r="L143" s="4" t="s">
        <v>585</v>
      </c>
      <c r="M143" s="19">
        <v>44582</v>
      </c>
      <c r="N143" s="4">
        <v>18400000</v>
      </c>
      <c r="O143" s="4">
        <v>2300000</v>
      </c>
      <c r="P143" s="4" t="s">
        <v>393</v>
      </c>
      <c r="Q143" s="4">
        <v>8</v>
      </c>
      <c r="S143" s="4">
        <f t="shared" si="2"/>
        <v>240</v>
      </c>
      <c r="T143" s="19">
        <v>44588</v>
      </c>
      <c r="U143" s="19">
        <v>44830</v>
      </c>
      <c r="V143" s="4">
        <v>6900000</v>
      </c>
      <c r="Y143" s="4">
        <v>90</v>
      </c>
      <c r="Z143" s="19">
        <v>44921</v>
      </c>
      <c r="AB143" s="19"/>
      <c r="AC143" s="19"/>
      <c r="AD143" s="19"/>
      <c r="AF143" s="19"/>
      <c r="AG143" s="19"/>
      <c r="AH143" s="19"/>
      <c r="AI143" s="19"/>
      <c r="AN143" s="19"/>
      <c r="AO143" s="19"/>
      <c r="AS143" s="18">
        <f>+N143+V143+W143+X143</f>
        <v>25300000</v>
      </c>
      <c r="AT143" s="19">
        <v>44921</v>
      </c>
      <c r="AU143" s="4" t="s">
        <v>1368</v>
      </c>
      <c r="AY143" s="4" t="s">
        <v>526</v>
      </c>
      <c r="AZ143" s="4" t="s">
        <v>526</v>
      </c>
    </row>
    <row r="144" spans="1:52" s="4" customFormat="1" ht="13.5" customHeight="1" x14ac:dyDescent="0.25">
      <c r="A144" s="4" t="s">
        <v>926</v>
      </c>
      <c r="B144" s="4" t="s">
        <v>760</v>
      </c>
      <c r="C144" s="4" t="s">
        <v>682</v>
      </c>
      <c r="D144" s="4">
        <v>142</v>
      </c>
      <c r="E144" s="4" t="s">
        <v>134</v>
      </c>
      <c r="F144" s="4" t="s">
        <v>403</v>
      </c>
      <c r="G144" s="4" t="s">
        <v>44</v>
      </c>
      <c r="H144" s="4" t="s">
        <v>284</v>
      </c>
      <c r="I144" s="4" t="s">
        <v>398</v>
      </c>
      <c r="J144" s="4">
        <v>1016057868</v>
      </c>
      <c r="K144" s="4">
        <v>0</v>
      </c>
      <c r="L144" s="4" t="s">
        <v>585</v>
      </c>
      <c r="M144" s="19">
        <v>44587</v>
      </c>
      <c r="N144" s="4">
        <v>18400000</v>
      </c>
      <c r="O144" s="4">
        <v>2300000</v>
      </c>
      <c r="P144" s="4" t="s">
        <v>393</v>
      </c>
      <c r="Q144" s="4">
        <v>8</v>
      </c>
      <c r="S144" s="4">
        <f t="shared" si="2"/>
        <v>240</v>
      </c>
      <c r="T144" s="19">
        <v>44588</v>
      </c>
      <c r="U144" s="19">
        <v>44830</v>
      </c>
      <c r="V144" s="4">
        <v>6900000</v>
      </c>
      <c r="Y144" s="4">
        <v>90</v>
      </c>
      <c r="Z144" s="19">
        <v>44921</v>
      </c>
      <c r="AB144" s="19"/>
      <c r="AC144" s="19"/>
      <c r="AD144" s="19"/>
      <c r="AF144" s="19"/>
      <c r="AG144" s="19"/>
      <c r="AH144" s="19"/>
      <c r="AI144" s="19"/>
      <c r="AN144" s="19"/>
      <c r="AO144" s="19"/>
      <c r="AS144" s="18">
        <f>+N144+V144+W144+X144</f>
        <v>25300000</v>
      </c>
      <c r="AT144" s="19">
        <v>44921</v>
      </c>
      <c r="AU144" s="4" t="s">
        <v>1368</v>
      </c>
      <c r="AY144" s="4" t="s">
        <v>526</v>
      </c>
      <c r="AZ144" s="4" t="s">
        <v>526</v>
      </c>
    </row>
    <row r="145" spans="1:52" s="4" customFormat="1" ht="13.5" customHeight="1" x14ac:dyDescent="0.25">
      <c r="A145" s="4" t="s">
        <v>926</v>
      </c>
      <c r="B145" s="4" t="s">
        <v>760</v>
      </c>
      <c r="C145" s="4" t="s">
        <v>682</v>
      </c>
      <c r="D145" s="4">
        <v>143</v>
      </c>
      <c r="E145" s="4" t="s">
        <v>134</v>
      </c>
      <c r="F145" s="4" t="s">
        <v>403</v>
      </c>
      <c r="G145" s="4" t="s">
        <v>44</v>
      </c>
      <c r="H145" s="4" t="s">
        <v>285</v>
      </c>
      <c r="I145" s="4" t="s">
        <v>398</v>
      </c>
      <c r="J145" s="4">
        <v>79881726</v>
      </c>
      <c r="K145" s="4">
        <v>5</v>
      </c>
      <c r="L145" s="4" t="s">
        <v>584</v>
      </c>
      <c r="M145" s="19">
        <v>44586</v>
      </c>
      <c r="N145" s="4">
        <v>18400000</v>
      </c>
      <c r="O145" s="4">
        <v>2300000</v>
      </c>
      <c r="P145" s="4" t="s">
        <v>393</v>
      </c>
      <c r="Q145" s="4">
        <v>8</v>
      </c>
      <c r="S145" s="4">
        <f t="shared" si="2"/>
        <v>240</v>
      </c>
      <c r="T145" s="19">
        <v>44593</v>
      </c>
      <c r="U145" s="19">
        <v>44834</v>
      </c>
      <c r="V145" s="4">
        <v>6900000</v>
      </c>
      <c r="Y145" s="4">
        <v>90</v>
      </c>
      <c r="Z145" s="19">
        <v>44926</v>
      </c>
      <c r="AB145" s="19"/>
      <c r="AC145" s="19"/>
      <c r="AD145" s="19"/>
      <c r="AF145" s="19"/>
      <c r="AG145" s="19"/>
      <c r="AH145" s="19"/>
      <c r="AI145" s="19"/>
      <c r="AN145" s="19"/>
      <c r="AO145" s="19"/>
      <c r="AS145" s="18">
        <f>+N145+V145+W145+X145</f>
        <v>25300000</v>
      </c>
      <c r="AT145" s="19">
        <v>44926</v>
      </c>
      <c r="AU145" s="4" t="s">
        <v>1368</v>
      </c>
      <c r="AY145" s="4" t="s">
        <v>526</v>
      </c>
      <c r="AZ145" s="4" t="s">
        <v>526</v>
      </c>
    </row>
    <row r="146" spans="1:52" s="4" customFormat="1" ht="13.5" customHeight="1" x14ac:dyDescent="0.25">
      <c r="A146" s="4" t="s">
        <v>926</v>
      </c>
      <c r="B146" s="4" t="s">
        <v>760</v>
      </c>
      <c r="C146" s="4" t="s">
        <v>682</v>
      </c>
      <c r="D146" s="4">
        <v>144</v>
      </c>
      <c r="E146" s="4" t="s">
        <v>134</v>
      </c>
      <c r="F146" s="4" t="s">
        <v>403</v>
      </c>
      <c r="G146" s="4" t="s">
        <v>44</v>
      </c>
      <c r="H146" s="4" t="s">
        <v>286</v>
      </c>
      <c r="I146" s="4" t="s">
        <v>398</v>
      </c>
      <c r="J146" s="4">
        <v>1102042002</v>
      </c>
      <c r="K146" s="4">
        <v>6</v>
      </c>
      <c r="L146" s="4" t="s">
        <v>585</v>
      </c>
      <c r="M146" s="19">
        <v>44587</v>
      </c>
      <c r="N146" s="4">
        <v>18400000</v>
      </c>
      <c r="O146" s="4">
        <v>2300000</v>
      </c>
      <c r="P146" s="4" t="s">
        <v>393</v>
      </c>
      <c r="Q146" s="4">
        <v>8</v>
      </c>
      <c r="S146" s="4">
        <f t="shared" si="2"/>
        <v>240</v>
      </c>
      <c r="T146" s="19">
        <v>44588</v>
      </c>
      <c r="U146" s="19">
        <v>44830</v>
      </c>
      <c r="V146" s="4">
        <v>6900000</v>
      </c>
      <c r="Y146" s="4">
        <v>90</v>
      </c>
      <c r="Z146" s="19">
        <v>44921</v>
      </c>
      <c r="AB146" s="19"/>
      <c r="AC146" s="19"/>
      <c r="AD146" s="19"/>
      <c r="AF146" s="19"/>
      <c r="AG146" s="19"/>
      <c r="AH146" s="19"/>
      <c r="AI146" s="19"/>
      <c r="AN146" s="19"/>
      <c r="AO146" s="19"/>
      <c r="AS146" s="18">
        <f>+N146+V146+W146+X146</f>
        <v>25300000</v>
      </c>
      <c r="AT146" s="19">
        <v>44921</v>
      </c>
      <c r="AU146" s="4" t="s">
        <v>1368</v>
      </c>
      <c r="AY146" s="4" t="s">
        <v>526</v>
      </c>
      <c r="AZ146" s="4" t="s">
        <v>526</v>
      </c>
    </row>
    <row r="147" spans="1:52" s="4" customFormat="1" ht="13.5" customHeight="1" x14ac:dyDescent="0.25">
      <c r="A147" s="4" t="s">
        <v>926</v>
      </c>
      <c r="B147" s="4" t="s">
        <v>760</v>
      </c>
      <c r="C147" s="4" t="s">
        <v>682</v>
      </c>
      <c r="D147" s="4">
        <v>145</v>
      </c>
      <c r="E147" s="4" t="s">
        <v>134</v>
      </c>
      <c r="F147" s="4" t="s">
        <v>403</v>
      </c>
      <c r="G147" s="4" t="s">
        <v>44</v>
      </c>
      <c r="H147" s="4" t="s">
        <v>287</v>
      </c>
      <c r="I147" s="4" t="s">
        <v>398</v>
      </c>
      <c r="J147" s="4">
        <v>52534072</v>
      </c>
      <c r="K147" s="4">
        <v>1</v>
      </c>
      <c r="L147" s="4" t="s">
        <v>585</v>
      </c>
      <c r="M147" s="19">
        <v>44586</v>
      </c>
      <c r="N147" s="4">
        <v>18400000</v>
      </c>
      <c r="O147" s="4">
        <v>2300000</v>
      </c>
      <c r="P147" s="4" t="s">
        <v>393</v>
      </c>
      <c r="Q147" s="4">
        <v>8</v>
      </c>
      <c r="S147" s="4">
        <f t="shared" si="2"/>
        <v>240</v>
      </c>
      <c r="T147" s="19">
        <v>44588</v>
      </c>
      <c r="U147" s="19">
        <v>44830</v>
      </c>
      <c r="V147" s="4">
        <v>6900000</v>
      </c>
      <c r="Y147" s="4">
        <v>90</v>
      </c>
      <c r="Z147" s="19">
        <v>44921</v>
      </c>
      <c r="AB147" s="19"/>
      <c r="AC147" s="19"/>
      <c r="AD147" s="19"/>
      <c r="AF147" s="19"/>
      <c r="AG147" s="19"/>
      <c r="AH147" s="19"/>
      <c r="AI147" s="19"/>
      <c r="AN147" s="19"/>
      <c r="AO147" s="19"/>
      <c r="AS147" s="18">
        <f>+N147+V147+W147+X147</f>
        <v>25300000</v>
      </c>
      <c r="AT147" s="19">
        <v>44921</v>
      </c>
      <c r="AU147" s="4" t="s">
        <v>1368</v>
      </c>
      <c r="AY147" s="4" t="s">
        <v>526</v>
      </c>
      <c r="AZ147" s="4" t="s">
        <v>526</v>
      </c>
    </row>
    <row r="148" spans="1:52" s="4" customFormat="1" ht="13.5" customHeight="1" x14ac:dyDescent="0.25">
      <c r="A148" s="4" t="s">
        <v>926</v>
      </c>
      <c r="B148" s="4" t="s">
        <v>760</v>
      </c>
      <c r="C148" s="4" t="s">
        <v>682</v>
      </c>
      <c r="D148" s="4">
        <v>146</v>
      </c>
      <c r="E148" s="4" t="s">
        <v>134</v>
      </c>
      <c r="F148" s="4" t="s">
        <v>403</v>
      </c>
      <c r="G148" s="4" t="s">
        <v>44</v>
      </c>
      <c r="H148" s="4" t="s">
        <v>288</v>
      </c>
      <c r="I148" s="4" t="s">
        <v>398</v>
      </c>
      <c r="J148" s="4">
        <v>1022431396</v>
      </c>
      <c r="K148" s="4">
        <v>1</v>
      </c>
      <c r="L148" s="4" t="s">
        <v>584</v>
      </c>
      <c r="M148" s="19">
        <v>44587</v>
      </c>
      <c r="N148" s="4">
        <v>18400000</v>
      </c>
      <c r="O148" s="4">
        <v>2300000</v>
      </c>
      <c r="P148" s="4" t="s">
        <v>393</v>
      </c>
      <c r="Q148" s="4">
        <v>8</v>
      </c>
      <c r="S148" s="4">
        <f t="shared" si="2"/>
        <v>240</v>
      </c>
      <c r="T148" s="19">
        <v>44593</v>
      </c>
      <c r="U148" s="19">
        <v>44834</v>
      </c>
      <c r="V148" s="4">
        <v>6900000</v>
      </c>
      <c r="Y148" s="4">
        <v>90</v>
      </c>
      <c r="Z148" s="19">
        <v>44926</v>
      </c>
      <c r="AB148" s="19"/>
      <c r="AC148" s="19"/>
      <c r="AD148" s="19"/>
      <c r="AF148" s="19"/>
      <c r="AG148" s="19"/>
      <c r="AH148" s="19"/>
      <c r="AI148" s="19"/>
      <c r="AN148" s="19"/>
      <c r="AO148" s="19"/>
      <c r="AS148" s="18">
        <f>+N148+V148+W148+X148</f>
        <v>25300000</v>
      </c>
      <c r="AT148" s="19">
        <v>44926</v>
      </c>
      <c r="AU148" s="4" t="s">
        <v>1368</v>
      </c>
      <c r="AY148" s="4" t="s">
        <v>526</v>
      </c>
      <c r="AZ148" s="4" t="s">
        <v>526</v>
      </c>
    </row>
    <row r="149" spans="1:52" s="4" customFormat="1" ht="13.5" customHeight="1" x14ac:dyDescent="0.25">
      <c r="A149" s="4" t="s">
        <v>926</v>
      </c>
      <c r="B149" s="4" t="s">
        <v>760</v>
      </c>
      <c r="C149" s="4" t="s">
        <v>682</v>
      </c>
      <c r="D149" s="4">
        <v>147</v>
      </c>
      <c r="E149" s="4" t="s">
        <v>134</v>
      </c>
      <c r="F149" s="4" t="s">
        <v>403</v>
      </c>
      <c r="G149" s="4" t="s">
        <v>44</v>
      </c>
      <c r="H149" s="4" t="s">
        <v>289</v>
      </c>
      <c r="I149" s="4" t="s">
        <v>398</v>
      </c>
      <c r="J149" s="4">
        <v>52078677</v>
      </c>
      <c r="K149" s="4">
        <v>0</v>
      </c>
      <c r="L149" s="4" t="s">
        <v>585</v>
      </c>
      <c r="M149" s="19">
        <v>44587</v>
      </c>
      <c r="N149" s="4">
        <v>18400000</v>
      </c>
      <c r="O149" s="4">
        <v>2300000</v>
      </c>
      <c r="P149" s="4" t="s">
        <v>393</v>
      </c>
      <c r="Q149" s="4">
        <v>8</v>
      </c>
      <c r="S149" s="4">
        <f t="shared" si="2"/>
        <v>240</v>
      </c>
      <c r="T149" s="19">
        <v>44593</v>
      </c>
      <c r="U149" s="19">
        <v>44834</v>
      </c>
      <c r="V149" s="4">
        <v>6900000</v>
      </c>
      <c r="Y149" s="4">
        <v>90</v>
      </c>
      <c r="Z149" s="19">
        <v>44926</v>
      </c>
      <c r="AB149" s="19"/>
      <c r="AC149" s="19"/>
      <c r="AD149" s="19"/>
      <c r="AF149" s="19"/>
      <c r="AG149" s="19"/>
      <c r="AH149" s="19"/>
      <c r="AI149" s="19"/>
      <c r="AN149" s="19"/>
      <c r="AO149" s="19"/>
      <c r="AS149" s="18">
        <f>+N149+V149+W149+X149</f>
        <v>25300000</v>
      </c>
      <c r="AT149" s="19">
        <v>44926</v>
      </c>
      <c r="AU149" s="4" t="s">
        <v>1368</v>
      </c>
      <c r="AY149" s="4" t="s">
        <v>526</v>
      </c>
      <c r="AZ149" s="4" t="s">
        <v>526</v>
      </c>
    </row>
    <row r="150" spans="1:52" s="4" customFormat="1" ht="13.5" customHeight="1" x14ac:dyDescent="0.25">
      <c r="A150" s="4" t="s">
        <v>926</v>
      </c>
      <c r="B150" s="4" t="s">
        <v>760</v>
      </c>
      <c r="C150" s="4" t="s">
        <v>682</v>
      </c>
      <c r="D150" s="4">
        <v>148</v>
      </c>
      <c r="E150" s="4" t="s">
        <v>134</v>
      </c>
      <c r="F150" s="4" t="s">
        <v>403</v>
      </c>
      <c r="G150" s="4" t="s">
        <v>44</v>
      </c>
      <c r="H150" s="4" t="s">
        <v>290</v>
      </c>
      <c r="I150" s="4" t="s">
        <v>398</v>
      </c>
      <c r="J150" s="4">
        <v>1192768712</v>
      </c>
      <c r="K150" s="4">
        <v>0</v>
      </c>
      <c r="L150" s="4" t="s">
        <v>585</v>
      </c>
      <c r="M150" s="19">
        <v>44586</v>
      </c>
      <c r="N150" s="4">
        <v>18400000</v>
      </c>
      <c r="O150" s="4">
        <v>2300000</v>
      </c>
      <c r="P150" s="4" t="s">
        <v>393</v>
      </c>
      <c r="Q150" s="4">
        <v>8</v>
      </c>
      <c r="S150" s="4">
        <f t="shared" si="2"/>
        <v>240</v>
      </c>
      <c r="T150" s="19">
        <v>44593</v>
      </c>
      <c r="U150" s="19">
        <v>44834</v>
      </c>
      <c r="V150" s="4">
        <v>6900000</v>
      </c>
      <c r="Y150" s="4">
        <v>90</v>
      </c>
      <c r="Z150" s="19">
        <v>44926</v>
      </c>
      <c r="AB150" s="19"/>
      <c r="AC150" s="19"/>
      <c r="AD150" s="19"/>
      <c r="AF150" s="19"/>
      <c r="AG150" s="19"/>
      <c r="AH150" s="19"/>
      <c r="AI150" s="19"/>
      <c r="AN150" s="19"/>
      <c r="AO150" s="19"/>
      <c r="AS150" s="18">
        <f>+N150+V150+W150+X150</f>
        <v>25300000</v>
      </c>
      <c r="AT150" s="19">
        <v>44926</v>
      </c>
      <c r="AU150" s="4" t="s">
        <v>1368</v>
      </c>
      <c r="AY150" s="4" t="s">
        <v>526</v>
      </c>
      <c r="AZ150" s="4" t="s">
        <v>526</v>
      </c>
    </row>
    <row r="151" spans="1:52" s="4" customFormat="1" ht="13.5" customHeight="1" x14ac:dyDescent="0.25">
      <c r="A151" s="4" t="s">
        <v>926</v>
      </c>
      <c r="B151" s="4" t="s">
        <v>760</v>
      </c>
      <c r="C151" s="4" t="s">
        <v>683</v>
      </c>
      <c r="D151" s="4">
        <v>149</v>
      </c>
      <c r="E151" s="4" t="s">
        <v>135</v>
      </c>
      <c r="F151" s="4" t="s">
        <v>403</v>
      </c>
      <c r="G151" s="4" t="s">
        <v>43</v>
      </c>
      <c r="H151" s="4" t="s">
        <v>291</v>
      </c>
      <c r="I151" s="4" t="s">
        <v>398</v>
      </c>
      <c r="J151" s="4">
        <v>45563522</v>
      </c>
      <c r="K151" s="4">
        <v>2</v>
      </c>
      <c r="L151" s="4" t="s">
        <v>585</v>
      </c>
      <c r="M151" s="19">
        <v>44582</v>
      </c>
      <c r="N151" s="4">
        <v>48000000</v>
      </c>
      <c r="O151" s="4">
        <v>6000000</v>
      </c>
      <c r="P151" s="4" t="s">
        <v>393</v>
      </c>
      <c r="Q151" s="4">
        <v>8</v>
      </c>
      <c r="S151" s="4">
        <f t="shared" si="2"/>
        <v>240</v>
      </c>
      <c r="T151" s="19">
        <v>44586</v>
      </c>
      <c r="U151" s="19">
        <v>44828</v>
      </c>
      <c r="V151" s="4">
        <v>18000000</v>
      </c>
      <c r="Y151" s="4">
        <v>90</v>
      </c>
      <c r="Z151" s="19">
        <v>44921</v>
      </c>
      <c r="AB151" s="19"/>
      <c r="AC151" s="19"/>
      <c r="AD151" s="19"/>
      <c r="AF151" s="19"/>
      <c r="AG151" s="19"/>
      <c r="AH151" s="19"/>
      <c r="AI151" s="19"/>
      <c r="AN151" s="19"/>
      <c r="AO151" s="19"/>
      <c r="AS151" s="18">
        <f>+N151+V151+W151+X151</f>
        <v>66000000</v>
      </c>
      <c r="AT151" s="19">
        <v>44921</v>
      </c>
      <c r="AU151" s="4" t="s">
        <v>1368</v>
      </c>
      <c r="AY151" s="4" t="s">
        <v>527</v>
      </c>
      <c r="AZ151" s="4" t="s">
        <v>527</v>
      </c>
    </row>
    <row r="152" spans="1:52" s="73" customFormat="1" ht="13.5" customHeight="1" x14ac:dyDescent="0.2">
      <c r="A152" s="92" t="s">
        <v>1232</v>
      </c>
      <c r="B152" s="92" t="s">
        <v>1232</v>
      </c>
      <c r="C152" s="92" t="s">
        <v>1232</v>
      </c>
      <c r="D152" s="92" t="s">
        <v>1232</v>
      </c>
      <c r="E152" s="92" t="s">
        <v>1232</v>
      </c>
      <c r="F152" s="92" t="s">
        <v>1232</v>
      </c>
      <c r="G152" s="92" t="s">
        <v>1232</v>
      </c>
      <c r="H152" s="92" t="s">
        <v>1232</v>
      </c>
      <c r="I152" s="92" t="s">
        <v>1232</v>
      </c>
      <c r="J152" s="92" t="s">
        <v>1232</v>
      </c>
      <c r="K152" s="92" t="s">
        <v>1232</v>
      </c>
      <c r="L152" s="92" t="s">
        <v>1232</v>
      </c>
      <c r="M152" s="127" t="s">
        <v>1232</v>
      </c>
      <c r="N152" s="92" t="s">
        <v>1232</v>
      </c>
      <c r="O152" s="92" t="s">
        <v>1232</v>
      </c>
      <c r="P152" s="92" t="s">
        <v>1232</v>
      </c>
      <c r="Q152" s="92" t="s">
        <v>1232</v>
      </c>
      <c r="R152" s="92" t="s">
        <v>1232</v>
      </c>
      <c r="S152" s="92" t="s">
        <v>1232</v>
      </c>
      <c r="T152" s="127" t="s">
        <v>1232</v>
      </c>
      <c r="U152" s="127" t="s">
        <v>1232</v>
      </c>
      <c r="V152" s="92" t="s">
        <v>1232</v>
      </c>
      <c r="W152" s="92" t="s">
        <v>1232</v>
      </c>
      <c r="X152" s="92" t="s">
        <v>1232</v>
      </c>
      <c r="Y152" s="92" t="s">
        <v>1232</v>
      </c>
      <c r="Z152" s="127" t="s">
        <v>1232</v>
      </c>
      <c r="AA152" s="92" t="s">
        <v>1232</v>
      </c>
      <c r="AB152" s="127" t="s">
        <v>1232</v>
      </c>
      <c r="AC152" s="127" t="s">
        <v>1232</v>
      </c>
      <c r="AD152" s="127" t="s">
        <v>1232</v>
      </c>
      <c r="AE152" s="92" t="s">
        <v>1232</v>
      </c>
      <c r="AF152" s="127" t="s">
        <v>1232</v>
      </c>
      <c r="AG152" s="127" t="s">
        <v>1232</v>
      </c>
      <c r="AH152" s="127" t="s">
        <v>1232</v>
      </c>
      <c r="AI152" s="127" t="s">
        <v>1232</v>
      </c>
      <c r="AJ152" s="92" t="s">
        <v>1232</v>
      </c>
      <c r="AK152" s="92" t="s">
        <v>1232</v>
      </c>
      <c r="AL152" s="92" t="s">
        <v>1232</v>
      </c>
      <c r="AM152" s="92" t="s">
        <v>1232</v>
      </c>
      <c r="AN152" s="127" t="s">
        <v>1232</v>
      </c>
      <c r="AO152" s="127" t="s">
        <v>1232</v>
      </c>
      <c r="AP152" s="92" t="s">
        <v>1232</v>
      </c>
      <c r="AQ152" s="92" t="s">
        <v>1232</v>
      </c>
      <c r="AR152" s="92" t="s">
        <v>1232</v>
      </c>
      <c r="AS152" s="92" t="s">
        <v>1232</v>
      </c>
      <c r="AT152" s="92" t="s">
        <v>1232</v>
      </c>
      <c r="AU152" s="92" t="s">
        <v>1232</v>
      </c>
      <c r="AV152" s="92" t="s">
        <v>1232</v>
      </c>
      <c r="AW152" s="92" t="s">
        <v>1232</v>
      </c>
      <c r="AX152" s="92" t="s">
        <v>1232</v>
      </c>
      <c r="AY152" s="92" t="s">
        <v>1232</v>
      </c>
      <c r="AZ152" s="72"/>
    </row>
    <row r="153" spans="1:52" s="34" customFormat="1" ht="13.5" customHeight="1" x14ac:dyDescent="0.25">
      <c r="A153" s="34" t="s">
        <v>1354</v>
      </c>
      <c r="B153" s="34" t="s">
        <v>760</v>
      </c>
      <c r="C153" s="34" t="s">
        <v>684</v>
      </c>
      <c r="D153" s="34">
        <v>151</v>
      </c>
      <c r="E153" s="34" t="s">
        <v>136</v>
      </c>
      <c r="F153" s="34" t="s">
        <v>403</v>
      </c>
      <c r="G153" s="34" t="s">
        <v>43</v>
      </c>
      <c r="H153" s="34" t="s">
        <v>292</v>
      </c>
      <c r="I153" s="34" t="s">
        <v>398</v>
      </c>
      <c r="J153" s="34">
        <v>1019075226</v>
      </c>
      <c r="K153" s="34">
        <v>1</v>
      </c>
      <c r="L153" s="34" t="s">
        <v>584</v>
      </c>
      <c r="M153" s="36">
        <v>44582</v>
      </c>
      <c r="N153" s="34">
        <v>45600000</v>
      </c>
      <c r="O153" s="34">
        <v>5700000</v>
      </c>
      <c r="P153" s="34" t="s">
        <v>393</v>
      </c>
      <c r="Q153" s="34">
        <v>8</v>
      </c>
      <c r="S153" s="34">
        <f t="shared" si="2"/>
        <v>240</v>
      </c>
      <c r="T153" s="36">
        <v>44586</v>
      </c>
      <c r="U153" s="36">
        <v>44828</v>
      </c>
      <c r="V153" s="34">
        <v>13870000</v>
      </c>
      <c r="Y153" s="34">
        <v>73</v>
      </c>
      <c r="Z153" s="36">
        <v>44902</v>
      </c>
      <c r="AB153" s="36"/>
      <c r="AC153" s="36"/>
      <c r="AD153" s="36"/>
      <c r="AF153" s="36"/>
      <c r="AG153" s="36"/>
      <c r="AH153" s="36">
        <v>44774</v>
      </c>
      <c r="AI153" s="36">
        <v>44774</v>
      </c>
      <c r="AJ153" s="34" t="s">
        <v>921</v>
      </c>
      <c r="AK153" s="34">
        <v>29790</v>
      </c>
      <c r="AL153" s="34" t="s">
        <v>398</v>
      </c>
      <c r="AM153" s="34">
        <v>7717920</v>
      </c>
      <c r="AN153" s="36"/>
      <c r="AO153" s="36"/>
      <c r="AS153" s="35">
        <f>+N153+V153+W153+X153</f>
        <v>59470000</v>
      </c>
      <c r="AT153" s="36">
        <v>44902</v>
      </c>
      <c r="AU153" s="34" t="s">
        <v>1368</v>
      </c>
      <c r="AY153" s="34" t="s">
        <v>528</v>
      </c>
      <c r="AZ153" s="34" t="s">
        <v>528</v>
      </c>
    </row>
    <row r="154" spans="1:52" s="4" customFormat="1" ht="13.5" customHeight="1" x14ac:dyDescent="0.25">
      <c r="A154" s="4" t="s">
        <v>926</v>
      </c>
      <c r="B154" s="4" t="s">
        <v>760</v>
      </c>
      <c r="C154" s="4" t="s">
        <v>684</v>
      </c>
      <c r="D154" s="4">
        <v>152</v>
      </c>
      <c r="E154" s="4" t="s">
        <v>136</v>
      </c>
      <c r="F154" s="4" t="s">
        <v>403</v>
      </c>
      <c r="G154" s="4" t="s">
        <v>43</v>
      </c>
      <c r="H154" s="4" t="s">
        <v>293</v>
      </c>
      <c r="I154" s="4" t="s">
        <v>398</v>
      </c>
      <c r="J154" s="4">
        <v>15932149</v>
      </c>
      <c r="K154" s="4">
        <v>2</v>
      </c>
      <c r="L154" s="4" t="s">
        <v>584</v>
      </c>
      <c r="M154" s="19">
        <v>44588</v>
      </c>
      <c r="N154" s="4">
        <v>45600000</v>
      </c>
      <c r="O154" s="4">
        <v>5700000</v>
      </c>
      <c r="P154" s="4" t="s">
        <v>393</v>
      </c>
      <c r="Q154" s="4">
        <v>8</v>
      </c>
      <c r="S154" s="4">
        <f t="shared" si="2"/>
        <v>240</v>
      </c>
      <c r="T154" s="19">
        <v>44593</v>
      </c>
      <c r="U154" s="19">
        <v>44834</v>
      </c>
      <c r="V154" s="4">
        <v>13870000</v>
      </c>
      <c r="Y154" s="4">
        <v>73</v>
      </c>
      <c r="Z154" s="19">
        <v>44908</v>
      </c>
      <c r="AB154" s="19"/>
      <c r="AC154" s="19"/>
      <c r="AD154" s="19"/>
      <c r="AF154" s="19"/>
      <c r="AG154" s="19"/>
      <c r="AH154" s="19"/>
      <c r="AI154" s="19"/>
      <c r="AN154" s="19"/>
      <c r="AO154" s="19"/>
      <c r="AS154" s="18">
        <f>+N154+V154+W154+X154</f>
        <v>59470000</v>
      </c>
      <c r="AT154" s="19">
        <v>44908</v>
      </c>
      <c r="AU154" s="4" t="s">
        <v>1368</v>
      </c>
      <c r="AY154" s="4" t="s">
        <v>528</v>
      </c>
      <c r="AZ154" s="4" t="s">
        <v>528</v>
      </c>
    </row>
    <row r="155" spans="1:52" s="4" customFormat="1" ht="13.5" customHeight="1" x14ac:dyDescent="0.25">
      <c r="A155" s="4" t="s">
        <v>926</v>
      </c>
      <c r="B155" s="4" t="s">
        <v>760</v>
      </c>
      <c r="C155" s="4" t="s">
        <v>685</v>
      </c>
      <c r="D155" s="4">
        <v>153</v>
      </c>
      <c r="E155" s="4" t="s">
        <v>137</v>
      </c>
      <c r="F155" s="4" t="s">
        <v>403</v>
      </c>
      <c r="G155" s="4" t="s">
        <v>43</v>
      </c>
      <c r="H155" s="4" t="s">
        <v>294</v>
      </c>
      <c r="I155" s="4" t="s">
        <v>398</v>
      </c>
      <c r="J155" s="4">
        <v>52737408</v>
      </c>
      <c r="K155" s="4">
        <v>4</v>
      </c>
      <c r="L155" s="4" t="s">
        <v>585</v>
      </c>
      <c r="M155" s="19">
        <v>44585</v>
      </c>
      <c r="N155" s="4">
        <v>37600000</v>
      </c>
      <c r="O155" s="4">
        <v>4700000</v>
      </c>
      <c r="P155" s="4" t="s">
        <v>393</v>
      </c>
      <c r="Q155" s="4">
        <v>8</v>
      </c>
      <c r="S155" s="4">
        <f t="shared" si="2"/>
        <v>240</v>
      </c>
      <c r="T155" s="19">
        <v>44586</v>
      </c>
      <c r="U155" s="19">
        <v>44828</v>
      </c>
      <c r="V155" s="4">
        <v>14100000</v>
      </c>
      <c r="Y155" s="4">
        <v>90</v>
      </c>
      <c r="Z155" s="19">
        <v>44919</v>
      </c>
      <c r="AB155" s="19"/>
      <c r="AC155" s="19"/>
      <c r="AD155" s="19"/>
      <c r="AF155" s="19"/>
      <c r="AG155" s="19"/>
      <c r="AH155" s="19"/>
      <c r="AI155" s="19"/>
      <c r="AN155" s="19"/>
      <c r="AO155" s="19"/>
      <c r="AS155" s="18">
        <f>+N155+V155+W155+X155</f>
        <v>51700000</v>
      </c>
      <c r="AT155" s="19">
        <v>44919</v>
      </c>
      <c r="AU155" s="4" t="s">
        <v>1368</v>
      </c>
      <c r="AY155" s="4" t="s">
        <v>529</v>
      </c>
      <c r="AZ155" s="4" t="s">
        <v>529</v>
      </c>
    </row>
    <row r="156" spans="1:52" s="4" customFormat="1" ht="13.5" customHeight="1" x14ac:dyDescent="0.25">
      <c r="A156" s="4" t="s">
        <v>926</v>
      </c>
      <c r="B156" s="4" t="s">
        <v>760</v>
      </c>
      <c r="C156" s="4" t="s">
        <v>686</v>
      </c>
      <c r="D156" s="4">
        <v>154</v>
      </c>
      <c r="E156" s="4" t="s">
        <v>138</v>
      </c>
      <c r="F156" s="4" t="s">
        <v>403</v>
      </c>
      <c r="G156" s="4" t="s">
        <v>43</v>
      </c>
      <c r="H156" s="4" t="s">
        <v>295</v>
      </c>
      <c r="I156" s="4" t="s">
        <v>398</v>
      </c>
      <c r="J156" s="4">
        <v>1033731351</v>
      </c>
      <c r="K156" s="4">
        <v>8</v>
      </c>
      <c r="L156" s="4" t="s">
        <v>584</v>
      </c>
      <c r="M156" s="19">
        <v>44586</v>
      </c>
      <c r="N156" s="4">
        <v>40000000</v>
      </c>
      <c r="O156" s="4">
        <v>5000000</v>
      </c>
      <c r="P156" s="4" t="s">
        <v>393</v>
      </c>
      <c r="Q156" s="4">
        <v>8</v>
      </c>
      <c r="S156" s="4">
        <f t="shared" si="2"/>
        <v>240</v>
      </c>
      <c r="T156" s="19">
        <v>44593</v>
      </c>
      <c r="U156" s="19">
        <v>44834</v>
      </c>
      <c r="Z156" s="19"/>
      <c r="AB156" s="19"/>
      <c r="AC156" s="19"/>
      <c r="AD156" s="19"/>
      <c r="AF156" s="19"/>
      <c r="AG156" s="19"/>
      <c r="AH156" s="19"/>
      <c r="AI156" s="19"/>
      <c r="AN156" s="19"/>
      <c r="AO156" s="19"/>
      <c r="AS156" s="18">
        <f>+N156+V156+W156+X156</f>
        <v>40000000</v>
      </c>
      <c r="AT156" s="19">
        <v>44834</v>
      </c>
      <c r="AU156" s="4" t="s">
        <v>1368</v>
      </c>
      <c r="AY156" s="4" t="s">
        <v>530</v>
      </c>
      <c r="AZ156" s="4" t="s">
        <v>530</v>
      </c>
    </row>
    <row r="157" spans="1:52" s="4" customFormat="1" ht="13.5" customHeight="1" x14ac:dyDescent="0.25">
      <c r="A157" s="4" t="s">
        <v>926</v>
      </c>
      <c r="B157" s="4" t="s">
        <v>760</v>
      </c>
      <c r="C157" s="4" t="s">
        <v>687</v>
      </c>
      <c r="D157" s="4">
        <v>155</v>
      </c>
      <c r="E157" s="4" t="s">
        <v>61</v>
      </c>
      <c r="F157" s="4" t="s">
        <v>403</v>
      </c>
      <c r="G157" s="4" t="s">
        <v>44</v>
      </c>
      <c r="H157" s="4" t="s">
        <v>296</v>
      </c>
      <c r="I157" s="4" t="s">
        <v>398</v>
      </c>
      <c r="J157" s="4">
        <v>46385277</v>
      </c>
      <c r="K157" s="4">
        <v>2</v>
      </c>
      <c r="L157" s="4" t="s">
        <v>585</v>
      </c>
      <c r="M157" s="19">
        <v>44586</v>
      </c>
      <c r="N157" s="4">
        <v>18400000</v>
      </c>
      <c r="O157" s="4">
        <v>2300000</v>
      </c>
      <c r="P157" s="4" t="s">
        <v>393</v>
      </c>
      <c r="Q157" s="4">
        <v>8</v>
      </c>
      <c r="S157" s="4">
        <f t="shared" si="2"/>
        <v>240</v>
      </c>
      <c r="T157" s="19">
        <v>44593</v>
      </c>
      <c r="U157" s="19">
        <v>44834</v>
      </c>
      <c r="V157" s="4">
        <v>8050000</v>
      </c>
      <c r="Y157" s="4">
        <v>101</v>
      </c>
      <c r="Z157" s="19">
        <v>44941</v>
      </c>
      <c r="AB157" s="19"/>
      <c r="AC157" s="19"/>
      <c r="AD157" s="19"/>
      <c r="AF157" s="19"/>
      <c r="AG157" s="19"/>
      <c r="AH157" s="19"/>
      <c r="AI157" s="19"/>
      <c r="AN157" s="19"/>
      <c r="AO157" s="19"/>
      <c r="AS157" s="18">
        <f>+N157+V157+W157+X157</f>
        <v>26450000</v>
      </c>
      <c r="AT157" s="19">
        <v>44941</v>
      </c>
      <c r="AU157" s="4" t="s">
        <v>1368</v>
      </c>
      <c r="AY157" s="4" t="s">
        <v>531</v>
      </c>
      <c r="AZ157" s="4" t="s">
        <v>531</v>
      </c>
    </row>
    <row r="158" spans="1:52" s="4" customFormat="1" ht="13.5" customHeight="1" x14ac:dyDescent="0.25">
      <c r="A158" s="4" t="s">
        <v>926</v>
      </c>
      <c r="B158" s="4" t="s">
        <v>760</v>
      </c>
      <c r="C158" s="4" t="s">
        <v>687</v>
      </c>
      <c r="D158" s="4">
        <v>156</v>
      </c>
      <c r="E158" s="4" t="s">
        <v>61</v>
      </c>
      <c r="F158" s="4" t="s">
        <v>403</v>
      </c>
      <c r="G158" s="4" t="s">
        <v>44</v>
      </c>
      <c r="H158" s="4" t="s">
        <v>297</v>
      </c>
      <c r="I158" s="4" t="s">
        <v>398</v>
      </c>
      <c r="J158" s="4">
        <v>79368108</v>
      </c>
      <c r="K158" s="4">
        <v>4</v>
      </c>
      <c r="L158" s="4" t="s">
        <v>584</v>
      </c>
      <c r="M158" s="19">
        <v>44585</v>
      </c>
      <c r="N158" s="4">
        <v>18400000</v>
      </c>
      <c r="O158" s="4">
        <v>2300000</v>
      </c>
      <c r="P158" s="4" t="s">
        <v>393</v>
      </c>
      <c r="Q158" s="4">
        <v>8</v>
      </c>
      <c r="S158" s="4">
        <f t="shared" si="2"/>
        <v>240</v>
      </c>
      <c r="T158" s="19">
        <v>44588</v>
      </c>
      <c r="U158" s="19">
        <v>44830</v>
      </c>
      <c r="V158" s="4">
        <v>6900000</v>
      </c>
      <c r="Y158" s="4">
        <v>90</v>
      </c>
      <c r="Z158" s="19">
        <v>44921</v>
      </c>
      <c r="AB158" s="19"/>
      <c r="AC158" s="19"/>
      <c r="AD158" s="19"/>
      <c r="AF158" s="19"/>
      <c r="AG158" s="19"/>
      <c r="AH158" s="19"/>
      <c r="AI158" s="19"/>
      <c r="AN158" s="19"/>
      <c r="AO158" s="19"/>
      <c r="AS158" s="18">
        <f>+N158+V158+W158+X158</f>
        <v>25300000</v>
      </c>
      <c r="AT158" s="19">
        <v>44921</v>
      </c>
      <c r="AU158" s="4" t="s">
        <v>1368</v>
      </c>
      <c r="AY158" s="4" t="s">
        <v>531</v>
      </c>
      <c r="AZ158" s="4" t="s">
        <v>531</v>
      </c>
    </row>
    <row r="159" spans="1:52" s="4" customFormat="1" ht="13.5" customHeight="1" x14ac:dyDescent="0.25">
      <c r="A159" s="4" t="s">
        <v>926</v>
      </c>
      <c r="B159" s="4" t="s">
        <v>760</v>
      </c>
      <c r="C159" s="4" t="s">
        <v>687</v>
      </c>
      <c r="D159" s="4">
        <v>157</v>
      </c>
      <c r="E159" s="4" t="s">
        <v>61</v>
      </c>
      <c r="F159" s="4" t="s">
        <v>403</v>
      </c>
      <c r="G159" s="4" t="s">
        <v>44</v>
      </c>
      <c r="H159" s="4" t="s">
        <v>298</v>
      </c>
      <c r="I159" s="4" t="s">
        <v>398</v>
      </c>
      <c r="J159" s="4">
        <v>28742433</v>
      </c>
      <c r="K159" s="4">
        <v>1</v>
      </c>
      <c r="L159" s="4" t="s">
        <v>585</v>
      </c>
      <c r="M159" s="19">
        <v>44586</v>
      </c>
      <c r="N159" s="4">
        <v>18400000</v>
      </c>
      <c r="O159" s="4">
        <v>2300000</v>
      </c>
      <c r="P159" s="4" t="s">
        <v>393</v>
      </c>
      <c r="Q159" s="4">
        <v>8</v>
      </c>
      <c r="S159" s="4">
        <f t="shared" si="2"/>
        <v>240</v>
      </c>
      <c r="T159" s="19">
        <v>44593</v>
      </c>
      <c r="U159" s="19">
        <v>44834</v>
      </c>
      <c r="V159" s="4">
        <v>8050000</v>
      </c>
      <c r="Y159" s="4">
        <v>105</v>
      </c>
      <c r="Z159" s="19">
        <v>44941</v>
      </c>
      <c r="AB159" s="19"/>
      <c r="AC159" s="19"/>
      <c r="AD159" s="19"/>
      <c r="AF159" s="19"/>
      <c r="AG159" s="19"/>
      <c r="AH159" s="19"/>
      <c r="AI159" s="19"/>
      <c r="AN159" s="19"/>
      <c r="AO159" s="19"/>
      <c r="AS159" s="18">
        <f>+N159+V159+W159+X159</f>
        <v>26450000</v>
      </c>
      <c r="AT159" s="19">
        <v>44941</v>
      </c>
      <c r="AU159" s="4" t="s">
        <v>1368</v>
      </c>
      <c r="AY159" s="4" t="s">
        <v>531</v>
      </c>
      <c r="AZ159" s="4" t="s">
        <v>531</v>
      </c>
    </row>
    <row r="160" spans="1:52" s="34" customFormat="1" ht="13.5" customHeight="1" x14ac:dyDescent="0.25">
      <c r="A160" s="34" t="s">
        <v>1354</v>
      </c>
      <c r="B160" s="34" t="s">
        <v>760</v>
      </c>
      <c r="C160" s="34" t="s">
        <v>687</v>
      </c>
      <c r="D160" s="34">
        <v>158</v>
      </c>
      <c r="E160" s="34" t="s">
        <v>61</v>
      </c>
      <c r="F160" s="34" t="s">
        <v>403</v>
      </c>
      <c r="G160" s="34" t="s">
        <v>44</v>
      </c>
      <c r="H160" s="34" t="s">
        <v>428</v>
      </c>
      <c r="I160" s="34" t="s">
        <v>398</v>
      </c>
      <c r="J160" s="34">
        <v>1022366712</v>
      </c>
      <c r="K160" s="34">
        <v>8</v>
      </c>
      <c r="L160" s="34" t="s">
        <v>584</v>
      </c>
      <c r="M160" s="36">
        <v>44586</v>
      </c>
      <c r="N160" s="34">
        <v>18400000</v>
      </c>
      <c r="O160" s="34">
        <v>2300000</v>
      </c>
      <c r="P160" s="34" t="s">
        <v>393</v>
      </c>
      <c r="Q160" s="34">
        <v>8</v>
      </c>
      <c r="S160" s="34">
        <f t="shared" si="2"/>
        <v>240</v>
      </c>
      <c r="T160" s="36">
        <v>44593</v>
      </c>
      <c r="U160" s="36">
        <v>44834</v>
      </c>
      <c r="V160" s="34">
        <v>4600000</v>
      </c>
      <c r="Y160" s="34">
        <v>60</v>
      </c>
      <c r="Z160" s="36">
        <v>44926</v>
      </c>
      <c r="AB160" s="36"/>
      <c r="AC160" s="36"/>
      <c r="AD160" s="36"/>
      <c r="AF160" s="36"/>
      <c r="AG160" s="36"/>
      <c r="AH160" s="36">
        <v>44608</v>
      </c>
      <c r="AI160" s="36">
        <v>44621</v>
      </c>
      <c r="AJ160" s="34" t="s">
        <v>399</v>
      </c>
      <c r="AK160" s="34">
        <v>32342</v>
      </c>
      <c r="AL160" s="34" t="s">
        <v>398</v>
      </c>
      <c r="AM160" s="34">
        <v>1073234481</v>
      </c>
      <c r="AN160" s="36"/>
      <c r="AO160" s="36"/>
      <c r="AS160" s="35">
        <f>+N160+V160+W160+X160</f>
        <v>23000000</v>
      </c>
      <c r="AT160" s="36">
        <v>44926</v>
      </c>
      <c r="AU160" s="34" t="s">
        <v>1368</v>
      </c>
      <c r="AY160" s="34" t="s">
        <v>531</v>
      </c>
      <c r="AZ160" s="34" t="s">
        <v>531</v>
      </c>
    </row>
    <row r="161" spans="1:52" s="4" customFormat="1" ht="13.5" customHeight="1" x14ac:dyDescent="0.25">
      <c r="A161" s="4" t="s">
        <v>926</v>
      </c>
      <c r="B161" s="4" t="s">
        <v>760</v>
      </c>
      <c r="C161" s="4" t="s">
        <v>687</v>
      </c>
      <c r="D161" s="4">
        <v>159</v>
      </c>
      <c r="E161" s="4" t="s">
        <v>61</v>
      </c>
      <c r="F161" s="4" t="s">
        <v>403</v>
      </c>
      <c r="G161" s="4" t="s">
        <v>44</v>
      </c>
      <c r="H161" s="4" t="s">
        <v>299</v>
      </c>
      <c r="I161" s="4" t="s">
        <v>398</v>
      </c>
      <c r="J161" s="4">
        <v>1022339292</v>
      </c>
      <c r="K161" s="4">
        <v>1</v>
      </c>
      <c r="L161" s="4" t="s">
        <v>584</v>
      </c>
      <c r="M161" s="19">
        <v>44586</v>
      </c>
      <c r="N161" s="4">
        <v>18400000</v>
      </c>
      <c r="O161" s="4">
        <v>2300000</v>
      </c>
      <c r="P161" s="4" t="s">
        <v>393</v>
      </c>
      <c r="Q161" s="4">
        <v>8</v>
      </c>
      <c r="S161" s="4">
        <f t="shared" si="2"/>
        <v>240</v>
      </c>
      <c r="T161" s="19">
        <v>44588</v>
      </c>
      <c r="U161" s="19">
        <v>44830</v>
      </c>
      <c r="V161" s="4">
        <v>6900000</v>
      </c>
      <c r="Y161" s="4">
        <v>90</v>
      </c>
      <c r="Z161" s="19">
        <v>44921</v>
      </c>
      <c r="AB161" s="19"/>
      <c r="AC161" s="19"/>
      <c r="AD161" s="19"/>
      <c r="AF161" s="19"/>
      <c r="AG161" s="19"/>
      <c r="AH161" s="19"/>
      <c r="AI161" s="19"/>
      <c r="AN161" s="19"/>
      <c r="AO161" s="19"/>
      <c r="AS161" s="18">
        <f>+N161+V161+W161+X161</f>
        <v>25300000</v>
      </c>
      <c r="AT161" s="19">
        <v>44921</v>
      </c>
      <c r="AU161" s="4" t="s">
        <v>1368</v>
      </c>
      <c r="AY161" s="4" t="s">
        <v>531</v>
      </c>
      <c r="AZ161" s="4" t="s">
        <v>531</v>
      </c>
    </row>
    <row r="162" spans="1:52" s="4" customFormat="1" ht="13.5" customHeight="1" x14ac:dyDescent="0.25">
      <c r="A162" s="4" t="s">
        <v>926</v>
      </c>
      <c r="B162" s="4" t="s">
        <v>760</v>
      </c>
      <c r="C162" s="4" t="s">
        <v>687</v>
      </c>
      <c r="D162" s="4">
        <v>160</v>
      </c>
      <c r="E162" s="4" t="s">
        <v>61</v>
      </c>
      <c r="F162" s="4" t="s">
        <v>403</v>
      </c>
      <c r="G162" s="4" t="s">
        <v>44</v>
      </c>
      <c r="H162" s="4" t="s">
        <v>300</v>
      </c>
      <c r="I162" s="4" t="s">
        <v>398</v>
      </c>
      <c r="J162" s="4">
        <v>80094798</v>
      </c>
      <c r="K162" s="4">
        <v>2</v>
      </c>
      <c r="L162" s="4" t="s">
        <v>584</v>
      </c>
      <c r="M162" s="19">
        <v>44586</v>
      </c>
      <c r="N162" s="4">
        <v>18400000</v>
      </c>
      <c r="O162" s="4">
        <v>2300000</v>
      </c>
      <c r="P162" s="4" t="s">
        <v>393</v>
      </c>
      <c r="Q162" s="4">
        <v>8</v>
      </c>
      <c r="S162" s="4">
        <f t="shared" si="2"/>
        <v>240</v>
      </c>
      <c r="T162" s="19">
        <v>44593</v>
      </c>
      <c r="U162" s="19">
        <v>44834</v>
      </c>
      <c r="V162" s="4">
        <v>6900000</v>
      </c>
      <c r="Y162" s="4">
        <v>90</v>
      </c>
      <c r="Z162" s="19">
        <v>44926</v>
      </c>
      <c r="AB162" s="19"/>
      <c r="AC162" s="19"/>
      <c r="AD162" s="19"/>
      <c r="AF162" s="19"/>
      <c r="AG162" s="19"/>
      <c r="AH162" s="19"/>
      <c r="AI162" s="19"/>
      <c r="AN162" s="19"/>
      <c r="AO162" s="19"/>
      <c r="AS162" s="18">
        <f>+N162+V162+W162+X162</f>
        <v>25300000</v>
      </c>
      <c r="AT162" s="19">
        <v>44926</v>
      </c>
      <c r="AU162" s="4" t="s">
        <v>1368</v>
      </c>
      <c r="AY162" s="4" t="s">
        <v>531</v>
      </c>
      <c r="AZ162" s="4" t="s">
        <v>531</v>
      </c>
    </row>
    <row r="163" spans="1:52" s="4" customFormat="1" ht="13.5" customHeight="1" x14ac:dyDescent="0.25">
      <c r="A163" s="4" t="s">
        <v>926</v>
      </c>
      <c r="B163" s="4" t="s">
        <v>760</v>
      </c>
      <c r="C163" s="4" t="s">
        <v>687</v>
      </c>
      <c r="D163" s="4">
        <v>161</v>
      </c>
      <c r="E163" s="4" t="s">
        <v>61</v>
      </c>
      <c r="F163" s="4" t="s">
        <v>403</v>
      </c>
      <c r="G163" s="4" t="s">
        <v>44</v>
      </c>
      <c r="H163" s="4" t="s">
        <v>301</v>
      </c>
      <c r="I163" s="4" t="s">
        <v>398</v>
      </c>
      <c r="J163" s="4">
        <v>1026593875</v>
      </c>
      <c r="K163" s="4">
        <v>7</v>
      </c>
      <c r="L163" s="4" t="s">
        <v>584</v>
      </c>
      <c r="M163" s="19">
        <v>44587</v>
      </c>
      <c r="N163" s="4">
        <v>18400000</v>
      </c>
      <c r="O163" s="4">
        <v>2300000</v>
      </c>
      <c r="P163" s="4" t="s">
        <v>393</v>
      </c>
      <c r="Q163" s="4">
        <v>8</v>
      </c>
      <c r="S163" s="4">
        <f t="shared" si="2"/>
        <v>240</v>
      </c>
      <c r="T163" s="19">
        <v>44593</v>
      </c>
      <c r="U163" s="19">
        <v>44834</v>
      </c>
      <c r="V163" s="4">
        <v>8050000</v>
      </c>
      <c r="Y163" s="4">
        <v>101</v>
      </c>
      <c r="Z163" s="19">
        <v>44941</v>
      </c>
      <c r="AB163" s="19"/>
      <c r="AC163" s="19"/>
      <c r="AD163" s="19"/>
      <c r="AF163" s="19"/>
      <c r="AG163" s="19"/>
      <c r="AH163" s="19"/>
      <c r="AI163" s="19"/>
      <c r="AN163" s="19"/>
      <c r="AO163" s="19"/>
      <c r="AS163" s="18">
        <f>+N163+V163+W163+X163</f>
        <v>26450000</v>
      </c>
      <c r="AT163" s="19">
        <v>44941</v>
      </c>
      <c r="AU163" s="4" t="s">
        <v>1368</v>
      </c>
      <c r="AY163" s="4" t="s">
        <v>531</v>
      </c>
      <c r="AZ163" s="4" t="s">
        <v>531</v>
      </c>
    </row>
    <row r="164" spans="1:52" s="4" customFormat="1" ht="13.5" customHeight="1" x14ac:dyDescent="0.25">
      <c r="A164" s="4" t="s">
        <v>926</v>
      </c>
      <c r="B164" s="4" t="s">
        <v>760</v>
      </c>
      <c r="C164" s="4" t="s">
        <v>687</v>
      </c>
      <c r="D164" s="4">
        <v>162</v>
      </c>
      <c r="E164" s="4" t="s">
        <v>61</v>
      </c>
      <c r="F164" s="4" t="s">
        <v>403</v>
      </c>
      <c r="G164" s="4" t="s">
        <v>44</v>
      </c>
      <c r="H164" s="4" t="s">
        <v>302</v>
      </c>
      <c r="I164" s="4" t="s">
        <v>398</v>
      </c>
      <c r="J164" s="4">
        <v>1022390528</v>
      </c>
      <c r="K164" s="4">
        <v>1</v>
      </c>
      <c r="L164" s="4" t="s">
        <v>584</v>
      </c>
      <c r="M164" s="19">
        <v>44587</v>
      </c>
      <c r="N164" s="4">
        <v>18400000</v>
      </c>
      <c r="O164" s="4">
        <v>2300000</v>
      </c>
      <c r="P164" s="4" t="s">
        <v>393</v>
      </c>
      <c r="Q164" s="4">
        <v>8</v>
      </c>
      <c r="S164" s="4">
        <f t="shared" si="2"/>
        <v>240</v>
      </c>
      <c r="T164" s="19">
        <v>44593</v>
      </c>
      <c r="U164" s="19">
        <v>44834</v>
      </c>
      <c r="V164" s="4">
        <v>6900000</v>
      </c>
      <c r="Y164" s="4">
        <v>90</v>
      </c>
      <c r="Z164" s="19">
        <v>44926</v>
      </c>
      <c r="AB164" s="19"/>
      <c r="AC164" s="19"/>
      <c r="AD164" s="19"/>
      <c r="AF164" s="19"/>
      <c r="AG164" s="19"/>
      <c r="AH164" s="19"/>
      <c r="AI164" s="19"/>
      <c r="AN164" s="19"/>
      <c r="AO164" s="19"/>
      <c r="AS164" s="18">
        <f>+N164+V164+W164+X164</f>
        <v>25300000</v>
      </c>
      <c r="AT164" s="19">
        <v>44926</v>
      </c>
      <c r="AU164" s="4" t="s">
        <v>1368</v>
      </c>
      <c r="AY164" s="4" t="s">
        <v>531</v>
      </c>
      <c r="AZ164" s="4" t="s">
        <v>531</v>
      </c>
    </row>
    <row r="165" spans="1:52" s="4" customFormat="1" ht="13.5" customHeight="1" x14ac:dyDescent="0.25">
      <c r="A165" s="4" t="s">
        <v>926</v>
      </c>
      <c r="B165" s="4" t="s">
        <v>760</v>
      </c>
      <c r="C165" s="4" t="s">
        <v>687</v>
      </c>
      <c r="D165" s="4">
        <v>163</v>
      </c>
      <c r="E165" s="4" t="s">
        <v>61</v>
      </c>
      <c r="F165" s="4" t="s">
        <v>403</v>
      </c>
      <c r="G165" s="4" t="s">
        <v>44</v>
      </c>
      <c r="H165" s="4" t="s">
        <v>303</v>
      </c>
      <c r="I165" s="4" t="s">
        <v>398</v>
      </c>
      <c r="J165" s="4">
        <v>1013645098</v>
      </c>
      <c r="K165" s="4">
        <v>8</v>
      </c>
      <c r="L165" s="4" t="s">
        <v>585</v>
      </c>
      <c r="M165" s="19">
        <v>44587</v>
      </c>
      <c r="N165" s="4">
        <v>18400000</v>
      </c>
      <c r="O165" s="4">
        <v>2300000</v>
      </c>
      <c r="P165" s="4" t="s">
        <v>393</v>
      </c>
      <c r="Q165" s="4">
        <v>8</v>
      </c>
      <c r="S165" s="4">
        <f t="shared" si="2"/>
        <v>240</v>
      </c>
      <c r="T165" s="19">
        <v>44593</v>
      </c>
      <c r="U165" s="19">
        <v>44834</v>
      </c>
      <c r="V165" s="4">
        <v>6900000</v>
      </c>
      <c r="Y165" s="4">
        <v>90</v>
      </c>
      <c r="Z165" s="19">
        <v>44926</v>
      </c>
      <c r="AB165" s="19"/>
      <c r="AC165" s="19"/>
      <c r="AD165" s="19"/>
      <c r="AF165" s="19"/>
      <c r="AG165" s="19"/>
      <c r="AH165" s="19"/>
      <c r="AI165" s="19"/>
      <c r="AN165" s="19"/>
      <c r="AO165" s="19"/>
      <c r="AS165" s="18">
        <f>+N165+V165+W165+X165</f>
        <v>25300000</v>
      </c>
      <c r="AT165" s="19">
        <v>44926</v>
      </c>
      <c r="AU165" s="4" t="s">
        <v>1368</v>
      </c>
      <c r="AY165" s="4" t="s">
        <v>531</v>
      </c>
      <c r="AZ165" s="4" t="s">
        <v>531</v>
      </c>
    </row>
    <row r="166" spans="1:52" s="4" customFormat="1" ht="13.5" customHeight="1" x14ac:dyDescent="0.25">
      <c r="A166" s="4" t="s">
        <v>926</v>
      </c>
      <c r="B166" s="4" t="s">
        <v>760</v>
      </c>
      <c r="C166" s="4" t="s">
        <v>688</v>
      </c>
      <c r="D166" s="4">
        <v>164</v>
      </c>
      <c r="E166" s="4" t="s">
        <v>116</v>
      </c>
      <c r="F166" s="4" t="s">
        <v>403</v>
      </c>
      <c r="G166" s="4" t="s">
        <v>43</v>
      </c>
      <c r="H166" s="4" t="s">
        <v>304</v>
      </c>
      <c r="I166" s="4" t="s">
        <v>398</v>
      </c>
      <c r="J166" s="4">
        <v>53121160</v>
      </c>
      <c r="K166" s="4">
        <v>2</v>
      </c>
      <c r="L166" s="4" t="s">
        <v>585</v>
      </c>
      <c r="M166" s="19">
        <v>44584</v>
      </c>
      <c r="N166" s="4">
        <v>40000000</v>
      </c>
      <c r="O166" s="4">
        <v>5000000</v>
      </c>
      <c r="P166" s="4" t="s">
        <v>393</v>
      </c>
      <c r="Q166" s="4">
        <v>8</v>
      </c>
      <c r="S166" s="4">
        <f t="shared" si="2"/>
        <v>240</v>
      </c>
      <c r="T166" s="19">
        <v>44586</v>
      </c>
      <c r="U166" s="19">
        <v>44828</v>
      </c>
      <c r="V166" s="4">
        <v>15000000</v>
      </c>
      <c r="Y166" s="4">
        <v>90</v>
      </c>
      <c r="Z166" s="19">
        <v>44919</v>
      </c>
      <c r="AB166" s="19"/>
      <c r="AC166" s="19"/>
      <c r="AD166" s="19"/>
      <c r="AF166" s="19"/>
      <c r="AG166" s="19"/>
      <c r="AH166" s="19"/>
      <c r="AI166" s="19"/>
      <c r="AN166" s="19"/>
      <c r="AO166" s="19"/>
      <c r="AS166" s="18">
        <f>+N166+V166+W166+X166</f>
        <v>55000000</v>
      </c>
      <c r="AT166" s="19">
        <v>44919</v>
      </c>
      <c r="AU166" s="4" t="s">
        <v>1368</v>
      </c>
      <c r="AY166" s="4" t="s">
        <v>532</v>
      </c>
      <c r="AZ166" s="4" t="s">
        <v>532</v>
      </c>
    </row>
    <row r="167" spans="1:52" s="4" customFormat="1" ht="13.5" customHeight="1" x14ac:dyDescent="0.25">
      <c r="A167" s="4" t="s">
        <v>926</v>
      </c>
      <c r="B167" s="4" t="s">
        <v>760</v>
      </c>
      <c r="C167" s="4" t="s">
        <v>688</v>
      </c>
      <c r="D167" s="4">
        <v>165</v>
      </c>
      <c r="E167" s="4" t="s">
        <v>116</v>
      </c>
      <c r="F167" s="4" t="s">
        <v>403</v>
      </c>
      <c r="G167" s="4" t="s">
        <v>43</v>
      </c>
      <c r="H167" s="4" t="s">
        <v>305</v>
      </c>
      <c r="I167" s="4" t="s">
        <v>398</v>
      </c>
      <c r="J167" s="4">
        <v>79624243</v>
      </c>
      <c r="K167" s="4">
        <v>9</v>
      </c>
      <c r="L167" s="4" t="s">
        <v>584</v>
      </c>
      <c r="M167" s="19">
        <v>44584</v>
      </c>
      <c r="N167" s="4">
        <v>40000000</v>
      </c>
      <c r="O167" s="4">
        <v>5000000</v>
      </c>
      <c r="P167" s="4" t="s">
        <v>393</v>
      </c>
      <c r="Q167" s="4">
        <v>8</v>
      </c>
      <c r="S167" s="4">
        <f t="shared" si="2"/>
        <v>240</v>
      </c>
      <c r="T167" s="19">
        <v>44586</v>
      </c>
      <c r="U167" s="19">
        <v>44828</v>
      </c>
      <c r="V167" s="4">
        <v>15000000</v>
      </c>
      <c r="Y167" s="4">
        <v>90</v>
      </c>
      <c r="Z167" s="19">
        <v>44919</v>
      </c>
      <c r="AB167" s="19"/>
      <c r="AC167" s="19"/>
      <c r="AD167" s="19"/>
      <c r="AF167" s="19"/>
      <c r="AG167" s="19"/>
      <c r="AH167" s="19"/>
      <c r="AI167" s="19"/>
      <c r="AN167" s="19"/>
      <c r="AO167" s="19"/>
      <c r="AS167" s="18">
        <f>+N167+V167+W167+X167</f>
        <v>55000000</v>
      </c>
      <c r="AT167" s="19">
        <v>44919</v>
      </c>
      <c r="AU167" s="4" t="s">
        <v>1368</v>
      </c>
      <c r="AY167" s="4" t="s">
        <v>532</v>
      </c>
      <c r="AZ167" s="4" t="s">
        <v>532</v>
      </c>
    </row>
    <row r="168" spans="1:52" s="4" customFormat="1" ht="13.5" customHeight="1" x14ac:dyDescent="0.25">
      <c r="A168" s="4" t="s">
        <v>926</v>
      </c>
      <c r="B168" s="4" t="s">
        <v>760</v>
      </c>
      <c r="C168" s="4" t="s">
        <v>672</v>
      </c>
      <c r="D168" s="4">
        <v>166</v>
      </c>
      <c r="E168" s="4" t="s">
        <v>125</v>
      </c>
      <c r="F168" s="4" t="s">
        <v>403</v>
      </c>
      <c r="G168" s="4" t="s">
        <v>44</v>
      </c>
      <c r="H168" s="4" t="s">
        <v>306</v>
      </c>
      <c r="I168" s="4" t="s">
        <v>398</v>
      </c>
      <c r="J168" s="4">
        <v>1022348379</v>
      </c>
      <c r="K168" s="4">
        <v>1</v>
      </c>
      <c r="L168" s="4" t="s">
        <v>584</v>
      </c>
      <c r="M168" s="19">
        <v>44587</v>
      </c>
      <c r="N168" s="4">
        <v>19250000</v>
      </c>
      <c r="O168" s="4">
        <v>2750000</v>
      </c>
      <c r="P168" s="4" t="s">
        <v>392</v>
      </c>
      <c r="Q168" s="4">
        <v>7</v>
      </c>
      <c r="S168" s="4">
        <f t="shared" si="2"/>
        <v>210</v>
      </c>
      <c r="T168" s="19">
        <v>44621</v>
      </c>
      <c r="U168" s="19">
        <v>44834</v>
      </c>
      <c r="V168" s="4">
        <v>5500000</v>
      </c>
      <c r="Y168" s="4">
        <v>60</v>
      </c>
      <c r="Z168" s="19">
        <v>44895</v>
      </c>
      <c r="AB168" s="19"/>
      <c r="AC168" s="19"/>
      <c r="AD168" s="19"/>
      <c r="AF168" s="19"/>
      <c r="AG168" s="19"/>
      <c r="AH168" s="19"/>
      <c r="AI168" s="19"/>
      <c r="AN168" s="19"/>
      <c r="AO168" s="19"/>
      <c r="AS168" s="18">
        <f>+N168+V168+W168+X168</f>
        <v>24750000</v>
      </c>
      <c r="AT168" s="19">
        <v>44895</v>
      </c>
      <c r="AU168" s="4" t="s">
        <v>1368</v>
      </c>
      <c r="AY168" s="4" t="s">
        <v>516</v>
      </c>
      <c r="AZ168" s="4" t="s">
        <v>516</v>
      </c>
    </row>
    <row r="169" spans="1:52" s="4" customFormat="1" ht="13.5" customHeight="1" x14ac:dyDescent="0.25">
      <c r="A169" s="4" t="s">
        <v>926</v>
      </c>
      <c r="B169" s="4" t="s">
        <v>760</v>
      </c>
      <c r="C169" s="4" t="s">
        <v>672</v>
      </c>
      <c r="D169" s="4">
        <v>167</v>
      </c>
      <c r="E169" s="4" t="s">
        <v>125</v>
      </c>
      <c r="F169" s="4" t="s">
        <v>403</v>
      </c>
      <c r="G169" s="4" t="s">
        <v>44</v>
      </c>
      <c r="H169" s="4" t="s">
        <v>307</v>
      </c>
      <c r="I169" s="4" t="s">
        <v>398</v>
      </c>
      <c r="J169" s="4">
        <v>80219053</v>
      </c>
      <c r="K169" s="4">
        <v>3</v>
      </c>
      <c r="L169" s="4" t="s">
        <v>584</v>
      </c>
      <c r="M169" s="19">
        <v>44587</v>
      </c>
      <c r="N169" s="4">
        <v>19250000</v>
      </c>
      <c r="O169" s="4">
        <v>2750000</v>
      </c>
      <c r="P169" s="4" t="s">
        <v>392</v>
      </c>
      <c r="Q169" s="4">
        <v>7</v>
      </c>
      <c r="S169" s="4">
        <f t="shared" si="2"/>
        <v>210</v>
      </c>
      <c r="T169" s="19">
        <v>44621</v>
      </c>
      <c r="U169" s="19">
        <v>44834</v>
      </c>
      <c r="V169" s="4">
        <v>5500000</v>
      </c>
      <c r="Y169" s="4">
        <v>60</v>
      </c>
      <c r="Z169" s="19">
        <v>44895</v>
      </c>
      <c r="AB169" s="19"/>
      <c r="AC169" s="19"/>
      <c r="AD169" s="19"/>
      <c r="AF169" s="19"/>
      <c r="AG169" s="19"/>
      <c r="AH169" s="19"/>
      <c r="AI169" s="19"/>
      <c r="AN169" s="19"/>
      <c r="AO169" s="19"/>
      <c r="AS169" s="18">
        <f>+N169+V169+W169+X169</f>
        <v>24750000</v>
      </c>
      <c r="AT169" s="19">
        <v>44895</v>
      </c>
      <c r="AU169" s="4" t="s">
        <v>1368</v>
      </c>
      <c r="AY169" s="4" t="s">
        <v>516</v>
      </c>
      <c r="AZ169" s="4" t="s">
        <v>516</v>
      </c>
    </row>
    <row r="170" spans="1:52" s="4" customFormat="1" ht="13.5" customHeight="1" x14ac:dyDescent="0.25">
      <c r="A170" s="4" t="s">
        <v>926</v>
      </c>
      <c r="B170" s="4" t="s">
        <v>760</v>
      </c>
      <c r="C170" s="4" t="s">
        <v>672</v>
      </c>
      <c r="D170" s="4">
        <v>168</v>
      </c>
      <c r="E170" s="4" t="s">
        <v>125</v>
      </c>
      <c r="F170" s="4" t="s">
        <v>403</v>
      </c>
      <c r="G170" s="4" t="s">
        <v>44</v>
      </c>
      <c r="H170" s="4" t="s">
        <v>308</v>
      </c>
      <c r="I170" s="4" t="s">
        <v>398</v>
      </c>
      <c r="J170" s="4">
        <v>1022409964</v>
      </c>
      <c r="K170" s="4">
        <v>3</v>
      </c>
      <c r="L170" s="4" t="s">
        <v>584</v>
      </c>
      <c r="M170" s="19">
        <v>44587</v>
      </c>
      <c r="N170" s="4">
        <v>19250000</v>
      </c>
      <c r="O170" s="4">
        <v>2750000</v>
      </c>
      <c r="P170" s="4" t="s">
        <v>392</v>
      </c>
      <c r="Q170" s="4">
        <v>7</v>
      </c>
      <c r="S170" s="4">
        <f t="shared" si="2"/>
        <v>210</v>
      </c>
      <c r="T170" s="19">
        <v>44621</v>
      </c>
      <c r="U170" s="19">
        <v>44834</v>
      </c>
      <c r="V170" s="4">
        <v>5500000</v>
      </c>
      <c r="Y170" s="4">
        <v>60</v>
      </c>
      <c r="Z170" s="19">
        <v>44895</v>
      </c>
      <c r="AB170" s="19"/>
      <c r="AC170" s="19"/>
      <c r="AD170" s="19"/>
      <c r="AF170" s="19"/>
      <c r="AG170" s="19"/>
      <c r="AH170" s="19"/>
      <c r="AI170" s="19"/>
      <c r="AN170" s="19"/>
      <c r="AO170" s="19"/>
      <c r="AS170" s="18">
        <f>+N170+V170+W170+X170</f>
        <v>24750000</v>
      </c>
      <c r="AT170" s="19">
        <v>44895</v>
      </c>
      <c r="AU170" s="4" t="s">
        <v>1368</v>
      </c>
      <c r="AY170" s="4" t="s">
        <v>516</v>
      </c>
      <c r="AZ170" s="4" t="s">
        <v>516</v>
      </c>
    </row>
    <row r="171" spans="1:52" s="4" customFormat="1" ht="13.5" customHeight="1" x14ac:dyDescent="0.25">
      <c r="A171" s="4" t="s">
        <v>926</v>
      </c>
      <c r="B171" s="4" t="s">
        <v>760</v>
      </c>
      <c r="C171" s="4" t="s">
        <v>672</v>
      </c>
      <c r="D171" s="4">
        <v>169</v>
      </c>
      <c r="E171" s="4" t="s">
        <v>125</v>
      </c>
      <c r="F171" s="4" t="s">
        <v>403</v>
      </c>
      <c r="G171" s="4" t="s">
        <v>44</v>
      </c>
      <c r="H171" s="4" t="s">
        <v>309</v>
      </c>
      <c r="I171" s="4" t="s">
        <v>398</v>
      </c>
      <c r="J171" s="4">
        <v>80881784</v>
      </c>
      <c r="K171" s="4">
        <v>6</v>
      </c>
      <c r="L171" s="4" t="s">
        <v>584</v>
      </c>
      <c r="M171" s="19">
        <v>44587</v>
      </c>
      <c r="N171" s="4">
        <v>19250000</v>
      </c>
      <c r="O171" s="4">
        <v>2750000</v>
      </c>
      <c r="P171" s="4" t="s">
        <v>392</v>
      </c>
      <c r="Q171" s="4">
        <v>7</v>
      </c>
      <c r="S171" s="4">
        <f t="shared" si="2"/>
        <v>210</v>
      </c>
      <c r="T171" s="19">
        <v>44621</v>
      </c>
      <c r="U171" s="19">
        <v>44834</v>
      </c>
      <c r="V171" s="4">
        <v>5500000</v>
      </c>
      <c r="Y171" s="4">
        <v>60</v>
      </c>
      <c r="Z171" s="19">
        <v>44895</v>
      </c>
      <c r="AB171" s="19"/>
      <c r="AC171" s="19"/>
      <c r="AD171" s="19"/>
      <c r="AF171" s="19"/>
      <c r="AG171" s="19"/>
      <c r="AH171" s="19"/>
      <c r="AI171" s="19"/>
      <c r="AN171" s="19"/>
      <c r="AO171" s="19"/>
      <c r="AS171" s="18">
        <f>+N171+V171+W171+X171</f>
        <v>24750000</v>
      </c>
      <c r="AT171" s="19">
        <v>44895</v>
      </c>
      <c r="AU171" s="4" t="s">
        <v>1368</v>
      </c>
      <c r="AY171" s="4" t="s">
        <v>516</v>
      </c>
      <c r="AZ171" s="4" t="s">
        <v>516</v>
      </c>
    </row>
    <row r="172" spans="1:52" s="4" customFormat="1" ht="13.5" customHeight="1" x14ac:dyDescent="0.25">
      <c r="A172" s="4" t="s">
        <v>926</v>
      </c>
      <c r="B172" s="4" t="s">
        <v>760</v>
      </c>
      <c r="C172" s="4" t="s">
        <v>672</v>
      </c>
      <c r="D172" s="4">
        <v>170</v>
      </c>
      <c r="E172" s="4" t="s">
        <v>125</v>
      </c>
      <c r="F172" s="4" t="s">
        <v>403</v>
      </c>
      <c r="G172" s="4" t="s">
        <v>44</v>
      </c>
      <c r="H172" s="4" t="s">
        <v>310</v>
      </c>
      <c r="I172" s="4" t="s">
        <v>398</v>
      </c>
      <c r="J172" s="4">
        <v>80452722</v>
      </c>
      <c r="K172" s="4">
        <v>1</v>
      </c>
      <c r="L172" s="4" t="s">
        <v>584</v>
      </c>
      <c r="M172" s="19">
        <v>44587</v>
      </c>
      <c r="N172" s="4">
        <v>19250000</v>
      </c>
      <c r="O172" s="4">
        <v>2750000</v>
      </c>
      <c r="P172" s="4" t="s">
        <v>392</v>
      </c>
      <c r="Q172" s="4">
        <v>7</v>
      </c>
      <c r="S172" s="4">
        <f t="shared" si="2"/>
        <v>210</v>
      </c>
      <c r="T172" s="19">
        <v>44621</v>
      </c>
      <c r="U172" s="19">
        <v>44834</v>
      </c>
      <c r="V172" s="4">
        <v>5500000</v>
      </c>
      <c r="Y172" s="4">
        <v>60</v>
      </c>
      <c r="Z172" s="19">
        <v>44895</v>
      </c>
      <c r="AB172" s="19"/>
      <c r="AC172" s="19"/>
      <c r="AD172" s="19"/>
      <c r="AF172" s="19"/>
      <c r="AG172" s="19"/>
      <c r="AH172" s="19"/>
      <c r="AI172" s="19"/>
      <c r="AN172" s="19"/>
      <c r="AO172" s="19"/>
      <c r="AS172" s="18">
        <f>+N172+V172+W172+X172</f>
        <v>24750000</v>
      </c>
      <c r="AT172" s="19">
        <v>44895</v>
      </c>
      <c r="AU172" s="4" t="s">
        <v>1368</v>
      </c>
      <c r="AY172" s="4" t="s">
        <v>516</v>
      </c>
      <c r="AZ172" s="4" t="s">
        <v>516</v>
      </c>
    </row>
    <row r="173" spans="1:52" s="4" customFormat="1" ht="13.5" customHeight="1" x14ac:dyDescent="0.25">
      <c r="A173" s="4" t="s">
        <v>926</v>
      </c>
      <c r="B173" s="4" t="s">
        <v>760</v>
      </c>
      <c r="C173" s="4" t="s">
        <v>672</v>
      </c>
      <c r="D173" s="4">
        <v>171</v>
      </c>
      <c r="E173" s="4" t="s">
        <v>125</v>
      </c>
      <c r="F173" s="4" t="s">
        <v>403</v>
      </c>
      <c r="G173" s="4" t="s">
        <v>44</v>
      </c>
      <c r="H173" s="4" t="s">
        <v>311</v>
      </c>
      <c r="I173" s="4" t="s">
        <v>398</v>
      </c>
      <c r="J173" s="4">
        <v>53117792</v>
      </c>
      <c r="K173" s="4">
        <v>1</v>
      </c>
      <c r="L173" s="4" t="s">
        <v>585</v>
      </c>
      <c r="M173" s="19">
        <v>44587</v>
      </c>
      <c r="N173" s="4">
        <v>19250000</v>
      </c>
      <c r="O173" s="4">
        <v>2750000</v>
      </c>
      <c r="P173" s="4" t="s">
        <v>392</v>
      </c>
      <c r="Q173" s="4">
        <v>7</v>
      </c>
      <c r="S173" s="4">
        <f t="shared" si="2"/>
        <v>210</v>
      </c>
      <c r="T173" s="19">
        <v>44621</v>
      </c>
      <c r="U173" s="19">
        <v>44834</v>
      </c>
      <c r="V173" s="4">
        <v>5500000</v>
      </c>
      <c r="Y173" s="4">
        <v>60</v>
      </c>
      <c r="Z173" s="19">
        <v>44895</v>
      </c>
      <c r="AB173" s="19"/>
      <c r="AC173" s="19"/>
      <c r="AD173" s="19"/>
      <c r="AF173" s="19"/>
      <c r="AG173" s="19"/>
      <c r="AH173" s="19"/>
      <c r="AI173" s="19"/>
      <c r="AN173" s="19"/>
      <c r="AO173" s="19"/>
      <c r="AS173" s="18">
        <f>+N173+V173+W173+X173</f>
        <v>24750000</v>
      </c>
      <c r="AT173" s="19">
        <v>44895</v>
      </c>
      <c r="AU173" s="4" t="s">
        <v>1368</v>
      </c>
      <c r="AY173" s="4" t="s">
        <v>516</v>
      </c>
      <c r="AZ173" s="4" t="s">
        <v>516</v>
      </c>
    </row>
    <row r="174" spans="1:52" s="4" customFormat="1" ht="13.5" customHeight="1" x14ac:dyDescent="0.25">
      <c r="A174" s="4" t="s">
        <v>926</v>
      </c>
      <c r="B174" s="4" t="s">
        <v>760</v>
      </c>
      <c r="C174" s="4" t="s">
        <v>672</v>
      </c>
      <c r="D174" s="4">
        <v>172</v>
      </c>
      <c r="E174" s="4" t="s">
        <v>125</v>
      </c>
      <c r="F174" s="4" t="s">
        <v>403</v>
      </c>
      <c r="G174" s="4" t="s">
        <v>44</v>
      </c>
      <c r="H174" s="4" t="s">
        <v>312</v>
      </c>
      <c r="I174" s="4" t="s">
        <v>398</v>
      </c>
      <c r="J174" s="4">
        <v>80816982</v>
      </c>
      <c r="K174" s="4">
        <v>1</v>
      </c>
      <c r="L174" s="4" t="s">
        <v>584</v>
      </c>
      <c r="M174" s="19">
        <v>44587</v>
      </c>
      <c r="N174" s="4">
        <v>19250000</v>
      </c>
      <c r="O174" s="4">
        <v>2750000</v>
      </c>
      <c r="P174" s="4" t="s">
        <v>392</v>
      </c>
      <c r="Q174" s="4">
        <v>7</v>
      </c>
      <c r="S174" s="4">
        <f t="shared" si="2"/>
        <v>210</v>
      </c>
      <c r="T174" s="19">
        <v>44621</v>
      </c>
      <c r="U174" s="19">
        <v>44834</v>
      </c>
      <c r="V174" s="4">
        <v>5500000</v>
      </c>
      <c r="Y174" s="4">
        <v>60</v>
      </c>
      <c r="Z174" s="19">
        <v>44895</v>
      </c>
      <c r="AB174" s="19"/>
      <c r="AC174" s="19"/>
      <c r="AD174" s="19"/>
      <c r="AF174" s="19"/>
      <c r="AG174" s="19"/>
      <c r="AH174" s="19"/>
      <c r="AI174" s="19"/>
      <c r="AN174" s="19"/>
      <c r="AO174" s="19"/>
      <c r="AS174" s="18">
        <f>+N174+V174+W174+X174</f>
        <v>24750000</v>
      </c>
      <c r="AT174" s="19">
        <v>44895</v>
      </c>
      <c r="AU174" s="4" t="s">
        <v>1368</v>
      </c>
      <c r="AY174" s="4" t="s">
        <v>516</v>
      </c>
      <c r="AZ174" s="4" t="s">
        <v>516</v>
      </c>
    </row>
    <row r="175" spans="1:52" s="4" customFormat="1" ht="13.5" customHeight="1" x14ac:dyDescent="0.25">
      <c r="A175" s="4" t="s">
        <v>926</v>
      </c>
      <c r="B175" s="4" t="s">
        <v>760</v>
      </c>
      <c r="C175" s="4" t="s">
        <v>672</v>
      </c>
      <c r="D175" s="4">
        <v>173</v>
      </c>
      <c r="E175" s="4" t="s">
        <v>125</v>
      </c>
      <c r="F175" s="4" t="s">
        <v>403</v>
      </c>
      <c r="G175" s="4" t="s">
        <v>44</v>
      </c>
      <c r="H175" s="4" t="s">
        <v>313</v>
      </c>
      <c r="I175" s="4" t="s">
        <v>398</v>
      </c>
      <c r="J175" s="4">
        <v>1013634735</v>
      </c>
      <c r="K175" s="4">
        <v>4</v>
      </c>
      <c r="L175" s="4" t="s">
        <v>584</v>
      </c>
      <c r="M175" s="19">
        <v>44588</v>
      </c>
      <c r="N175" s="4">
        <v>19250000</v>
      </c>
      <c r="O175" s="4">
        <v>2750000</v>
      </c>
      <c r="P175" s="4" t="s">
        <v>392</v>
      </c>
      <c r="Q175" s="4">
        <v>7</v>
      </c>
      <c r="S175" s="4">
        <f t="shared" si="2"/>
        <v>210</v>
      </c>
      <c r="T175" s="19">
        <v>44621</v>
      </c>
      <c r="U175" s="19">
        <v>44834</v>
      </c>
      <c r="V175" s="4">
        <v>5500000</v>
      </c>
      <c r="Y175" s="4">
        <v>60</v>
      </c>
      <c r="Z175" s="19">
        <v>44895</v>
      </c>
      <c r="AB175" s="19"/>
      <c r="AC175" s="19"/>
      <c r="AD175" s="19"/>
      <c r="AF175" s="19"/>
      <c r="AG175" s="19"/>
      <c r="AH175" s="19"/>
      <c r="AI175" s="19"/>
      <c r="AN175" s="19"/>
      <c r="AO175" s="19"/>
      <c r="AS175" s="18">
        <f>+N175+V175+W175+X175</f>
        <v>24750000</v>
      </c>
      <c r="AT175" s="19">
        <v>44895</v>
      </c>
      <c r="AU175" s="4" t="s">
        <v>1368</v>
      </c>
      <c r="AY175" s="4" t="s">
        <v>516</v>
      </c>
      <c r="AZ175" s="4" t="s">
        <v>516</v>
      </c>
    </row>
    <row r="176" spans="1:52" s="4" customFormat="1" ht="13.5" customHeight="1" x14ac:dyDescent="0.25">
      <c r="A176" s="4" t="s">
        <v>926</v>
      </c>
      <c r="B176" s="4" t="s">
        <v>760</v>
      </c>
      <c r="C176" s="4" t="s">
        <v>600</v>
      </c>
      <c r="D176" s="4">
        <v>174</v>
      </c>
      <c r="E176" s="4" t="s">
        <v>68</v>
      </c>
      <c r="F176" s="4" t="s">
        <v>403</v>
      </c>
      <c r="G176" s="4" t="s">
        <v>43</v>
      </c>
      <c r="H176" s="4" t="s">
        <v>314</v>
      </c>
      <c r="I176" s="4" t="s">
        <v>398</v>
      </c>
      <c r="J176" s="4">
        <v>52872238</v>
      </c>
      <c r="K176" s="4">
        <v>6</v>
      </c>
      <c r="L176" s="4" t="s">
        <v>585</v>
      </c>
      <c r="M176" s="19">
        <v>44589</v>
      </c>
      <c r="N176" s="4">
        <v>36400000</v>
      </c>
      <c r="O176" s="4">
        <v>4550000</v>
      </c>
      <c r="P176" s="4" t="s">
        <v>393</v>
      </c>
      <c r="Q176" s="4">
        <v>8</v>
      </c>
      <c r="S176" s="4">
        <f t="shared" si="2"/>
        <v>240</v>
      </c>
      <c r="T176" s="19">
        <v>44593</v>
      </c>
      <c r="U176" s="19">
        <v>44834</v>
      </c>
      <c r="V176" s="4">
        <v>13650000</v>
      </c>
      <c r="Y176" s="4">
        <v>90</v>
      </c>
      <c r="Z176" s="19">
        <v>44926</v>
      </c>
      <c r="AB176" s="19"/>
      <c r="AC176" s="19"/>
      <c r="AD176" s="19"/>
      <c r="AF176" s="19"/>
      <c r="AG176" s="19"/>
      <c r="AH176" s="19"/>
      <c r="AI176" s="19"/>
      <c r="AN176" s="19"/>
      <c r="AO176" s="19"/>
      <c r="AS176" s="18">
        <f>+N176+V176+W176+X176</f>
        <v>50050000</v>
      </c>
      <c r="AT176" s="19">
        <v>44926</v>
      </c>
      <c r="AU176" s="4" t="s">
        <v>1368</v>
      </c>
      <c r="AY176" s="4" t="s">
        <v>447</v>
      </c>
      <c r="AZ176" s="4" t="s">
        <v>447</v>
      </c>
    </row>
    <row r="177" spans="1:52" s="4" customFormat="1" ht="13.5" customHeight="1" x14ac:dyDescent="0.25">
      <c r="A177" s="4" t="s">
        <v>926</v>
      </c>
      <c r="B177" s="4" t="s">
        <v>760</v>
      </c>
      <c r="C177" s="4" t="s">
        <v>689</v>
      </c>
      <c r="D177" s="4">
        <v>175</v>
      </c>
      <c r="E177" s="4" t="s">
        <v>139</v>
      </c>
      <c r="F177" s="4" t="s">
        <v>403</v>
      </c>
      <c r="G177" s="4" t="s">
        <v>43</v>
      </c>
      <c r="H177" s="4" t="s">
        <v>315</v>
      </c>
      <c r="I177" s="4" t="s">
        <v>398</v>
      </c>
      <c r="J177" s="4">
        <v>79986268</v>
      </c>
      <c r="K177" s="4">
        <v>5</v>
      </c>
      <c r="L177" s="4" t="s">
        <v>584</v>
      </c>
      <c r="M177" s="19">
        <v>44586</v>
      </c>
      <c r="N177" s="4">
        <v>37600000</v>
      </c>
      <c r="O177" s="4">
        <v>4700000</v>
      </c>
      <c r="P177" s="4" t="s">
        <v>393</v>
      </c>
      <c r="Q177" s="4">
        <v>8</v>
      </c>
      <c r="S177" s="4">
        <f t="shared" si="2"/>
        <v>240</v>
      </c>
      <c r="T177" s="19">
        <v>44593</v>
      </c>
      <c r="U177" s="19">
        <v>44834</v>
      </c>
      <c r="V177" s="4">
        <v>15666667</v>
      </c>
      <c r="Y177" s="4">
        <v>100</v>
      </c>
      <c r="Z177" s="19">
        <v>44936</v>
      </c>
      <c r="AB177" s="19"/>
      <c r="AC177" s="19"/>
      <c r="AD177" s="19"/>
      <c r="AF177" s="19"/>
      <c r="AG177" s="19"/>
      <c r="AH177" s="19"/>
      <c r="AI177" s="19"/>
      <c r="AN177" s="19"/>
      <c r="AO177" s="19"/>
      <c r="AS177" s="18">
        <f>+N177+V177+W177+X177</f>
        <v>53266667</v>
      </c>
      <c r="AT177" s="19">
        <v>44936</v>
      </c>
      <c r="AU177" s="4" t="s">
        <v>1368</v>
      </c>
      <c r="AY177" s="4" t="s">
        <v>533</v>
      </c>
      <c r="AZ177" s="4" t="s">
        <v>533</v>
      </c>
    </row>
    <row r="178" spans="1:52" s="4" customFormat="1" ht="13.5" customHeight="1" x14ac:dyDescent="0.25">
      <c r="A178" s="4" t="s">
        <v>926</v>
      </c>
      <c r="B178" s="4" t="s">
        <v>760</v>
      </c>
      <c r="C178" s="4" t="s">
        <v>690</v>
      </c>
      <c r="D178" s="4">
        <v>176</v>
      </c>
      <c r="E178" s="4" t="s">
        <v>136</v>
      </c>
      <c r="F178" s="4" t="s">
        <v>403</v>
      </c>
      <c r="G178" s="4" t="s">
        <v>43</v>
      </c>
      <c r="H178" s="4" t="s">
        <v>316</v>
      </c>
      <c r="I178" s="4" t="s">
        <v>398</v>
      </c>
      <c r="J178" s="4">
        <v>39533107</v>
      </c>
      <c r="K178" s="4">
        <v>9</v>
      </c>
      <c r="L178" s="4" t="s">
        <v>585</v>
      </c>
      <c r="M178" s="19">
        <v>44589</v>
      </c>
      <c r="N178" s="4">
        <v>36400000</v>
      </c>
      <c r="O178" s="4">
        <v>4550000</v>
      </c>
      <c r="P178" s="4" t="s">
        <v>393</v>
      </c>
      <c r="Q178" s="4">
        <v>8</v>
      </c>
      <c r="S178" s="4">
        <f t="shared" si="2"/>
        <v>240</v>
      </c>
      <c r="T178" s="19">
        <v>44593</v>
      </c>
      <c r="U178" s="19">
        <v>44834</v>
      </c>
      <c r="V178" s="4">
        <v>11375000</v>
      </c>
      <c r="Y178" s="4">
        <v>75</v>
      </c>
      <c r="Z178" s="19">
        <v>44910</v>
      </c>
      <c r="AB178" s="19"/>
      <c r="AC178" s="19"/>
      <c r="AD178" s="19"/>
      <c r="AF178" s="19"/>
      <c r="AG178" s="19"/>
      <c r="AH178" s="19"/>
      <c r="AI178" s="19"/>
      <c r="AN178" s="19"/>
      <c r="AO178" s="19"/>
      <c r="AS178" s="18">
        <f>+N178+V178+W178+X178</f>
        <v>47775000</v>
      </c>
      <c r="AT178" s="19">
        <v>44910</v>
      </c>
      <c r="AU178" s="4" t="s">
        <v>1368</v>
      </c>
      <c r="AY178" s="4" t="s">
        <v>534</v>
      </c>
      <c r="AZ178" s="4" t="s">
        <v>534</v>
      </c>
    </row>
    <row r="179" spans="1:52" s="4" customFormat="1" ht="13.5" customHeight="1" x14ac:dyDescent="0.25">
      <c r="A179" s="4" t="s">
        <v>926</v>
      </c>
      <c r="B179" s="4" t="s">
        <v>760</v>
      </c>
      <c r="C179" s="4" t="s">
        <v>690</v>
      </c>
      <c r="D179" s="4">
        <v>177</v>
      </c>
      <c r="E179" s="4" t="s">
        <v>136</v>
      </c>
      <c r="F179" s="4" t="s">
        <v>403</v>
      </c>
      <c r="G179" s="4" t="s">
        <v>43</v>
      </c>
      <c r="H179" s="4" t="s">
        <v>317</v>
      </c>
      <c r="I179" s="4" t="s">
        <v>398</v>
      </c>
      <c r="J179" s="4">
        <v>1018509220</v>
      </c>
      <c r="K179" s="4">
        <v>7</v>
      </c>
      <c r="L179" s="4" t="s">
        <v>585</v>
      </c>
      <c r="M179" s="19">
        <v>44588</v>
      </c>
      <c r="N179" s="4">
        <v>36400000</v>
      </c>
      <c r="O179" s="4">
        <v>4550000</v>
      </c>
      <c r="P179" s="4" t="s">
        <v>393</v>
      </c>
      <c r="Q179" s="4">
        <v>8</v>
      </c>
      <c r="S179" s="4">
        <f t="shared" si="2"/>
        <v>240</v>
      </c>
      <c r="T179" s="19">
        <v>44593</v>
      </c>
      <c r="U179" s="19">
        <v>44834</v>
      </c>
      <c r="V179" s="4">
        <v>11375000</v>
      </c>
      <c r="Y179" s="4">
        <v>75</v>
      </c>
      <c r="Z179" s="19">
        <v>44910</v>
      </c>
      <c r="AB179" s="19"/>
      <c r="AC179" s="19"/>
      <c r="AD179" s="19"/>
      <c r="AF179" s="19"/>
      <c r="AG179" s="19"/>
      <c r="AH179" s="19"/>
      <c r="AI179" s="19"/>
      <c r="AN179" s="19"/>
      <c r="AO179" s="19"/>
      <c r="AS179" s="18">
        <f>+N179+V179+W179+X179</f>
        <v>47775000</v>
      </c>
      <c r="AT179" s="19">
        <v>44910</v>
      </c>
      <c r="AU179" s="4" t="s">
        <v>1368</v>
      </c>
      <c r="AY179" s="4" t="s">
        <v>534</v>
      </c>
      <c r="AZ179" s="4" t="s">
        <v>534</v>
      </c>
    </row>
    <row r="180" spans="1:52" s="4" customFormat="1" ht="13.5" customHeight="1" x14ac:dyDescent="0.25">
      <c r="A180" s="4" t="s">
        <v>926</v>
      </c>
      <c r="B180" s="4" t="s">
        <v>760</v>
      </c>
      <c r="C180" s="4" t="s">
        <v>690</v>
      </c>
      <c r="D180" s="4">
        <v>178</v>
      </c>
      <c r="E180" s="4" t="s">
        <v>136</v>
      </c>
      <c r="F180" s="4" t="s">
        <v>403</v>
      </c>
      <c r="G180" s="4" t="s">
        <v>43</v>
      </c>
      <c r="H180" s="4" t="s">
        <v>318</v>
      </c>
      <c r="I180" s="4" t="s">
        <v>398</v>
      </c>
      <c r="J180" s="4">
        <v>1015426783</v>
      </c>
      <c r="K180" s="4">
        <v>3</v>
      </c>
      <c r="L180" s="4" t="s">
        <v>585</v>
      </c>
      <c r="M180" s="19">
        <v>44587</v>
      </c>
      <c r="N180" s="4">
        <v>36400000</v>
      </c>
      <c r="O180" s="4">
        <v>4550000</v>
      </c>
      <c r="P180" s="4" t="s">
        <v>393</v>
      </c>
      <c r="Q180" s="4">
        <v>8</v>
      </c>
      <c r="S180" s="4">
        <f t="shared" si="2"/>
        <v>240</v>
      </c>
      <c r="T180" s="19">
        <v>44593</v>
      </c>
      <c r="U180" s="19">
        <v>44834</v>
      </c>
      <c r="V180" s="4">
        <v>11071667</v>
      </c>
      <c r="Y180" s="4">
        <v>73</v>
      </c>
      <c r="Z180" s="19">
        <v>44908</v>
      </c>
      <c r="AB180" s="19"/>
      <c r="AC180" s="19"/>
      <c r="AD180" s="19"/>
      <c r="AF180" s="19"/>
      <c r="AG180" s="19"/>
      <c r="AH180" s="19"/>
      <c r="AI180" s="19"/>
      <c r="AN180" s="19"/>
      <c r="AO180" s="19"/>
      <c r="AS180" s="18">
        <f>+N180+V180+W180+X180</f>
        <v>47471667</v>
      </c>
      <c r="AT180" s="19">
        <v>44908</v>
      </c>
      <c r="AU180" s="4" t="s">
        <v>1368</v>
      </c>
      <c r="AY180" s="4" t="s">
        <v>534</v>
      </c>
      <c r="AZ180" s="4" t="s">
        <v>534</v>
      </c>
    </row>
    <row r="181" spans="1:52" s="4" customFormat="1" ht="13.5" customHeight="1" x14ac:dyDescent="0.25">
      <c r="A181" s="4" t="s">
        <v>926</v>
      </c>
      <c r="B181" s="4" t="s">
        <v>760</v>
      </c>
      <c r="C181" s="4" t="s">
        <v>690</v>
      </c>
      <c r="D181" s="4">
        <v>179</v>
      </c>
      <c r="E181" s="4" t="s">
        <v>136</v>
      </c>
      <c r="F181" s="4" t="s">
        <v>403</v>
      </c>
      <c r="G181" s="4" t="s">
        <v>43</v>
      </c>
      <c r="H181" s="4" t="s">
        <v>319</v>
      </c>
      <c r="I181" s="4" t="s">
        <v>398</v>
      </c>
      <c r="J181" s="4">
        <v>51968697</v>
      </c>
      <c r="K181" s="4">
        <v>3</v>
      </c>
      <c r="L181" s="4" t="s">
        <v>585</v>
      </c>
      <c r="M181" s="19">
        <v>44588</v>
      </c>
      <c r="N181" s="4">
        <v>36400000</v>
      </c>
      <c r="O181" s="4">
        <v>4550000</v>
      </c>
      <c r="P181" s="4" t="s">
        <v>393</v>
      </c>
      <c r="Q181" s="4">
        <v>8</v>
      </c>
      <c r="S181" s="4">
        <f t="shared" si="2"/>
        <v>240</v>
      </c>
      <c r="T181" s="19">
        <v>44593</v>
      </c>
      <c r="U181" s="19">
        <v>44834</v>
      </c>
      <c r="V181" s="4">
        <v>11375000</v>
      </c>
      <c r="Y181" s="4">
        <v>75</v>
      </c>
      <c r="Z181" s="19">
        <v>44910</v>
      </c>
      <c r="AB181" s="19"/>
      <c r="AC181" s="19"/>
      <c r="AD181" s="19"/>
      <c r="AF181" s="19"/>
      <c r="AG181" s="19"/>
      <c r="AH181" s="19"/>
      <c r="AI181" s="19"/>
      <c r="AN181" s="19"/>
      <c r="AO181" s="19"/>
      <c r="AS181" s="18">
        <f>+N181+V181+W181+X181</f>
        <v>47775000</v>
      </c>
      <c r="AT181" s="19">
        <v>44910</v>
      </c>
      <c r="AU181" s="4" t="s">
        <v>1368</v>
      </c>
      <c r="AY181" s="4" t="s">
        <v>534</v>
      </c>
      <c r="AZ181" s="4" t="s">
        <v>534</v>
      </c>
    </row>
    <row r="182" spans="1:52" s="4" customFormat="1" ht="13.5" customHeight="1" x14ac:dyDescent="0.25">
      <c r="A182" s="4" t="s">
        <v>926</v>
      </c>
      <c r="B182" s="4" t="s">
        <v>760</v>
      </c>
      <c r="C182" s="4" t="s">
        <v>690</v>
      </c>
      <c r="D182" s="4">
        <v>180</v>
      </c>
      <c r="E182" s="4" t="s">
        <v>136</v>
      </c>
      <c r="F182" s="4" t="s">
        <v>403</v>
      </c>
      <c r="G182" s="4" t="s">
        <v>43</v>
      </c>
      <c r="H182" s="4" t="s">
        <v>320</v>
      </c>
      <c r="I182" s="4" t="s">
        <v>398</v>
      </c>
      <c r="J182" s="4">
        <v>51855980</v>
      </c>
      <c r="K182" s="4">
        <v>8</v>
      </c>
      <c r="L182" s="4" t="s">
        <v>585</v>
      </c>
      <c r="M182" s="19">
        <v>44588</v>
      </c>
      <c r="N182" s="4">
        <v>36400000</v>
      </c>
      <c r="O182" s="4">
        <v>4550000</v>
      </c>
      <c r="P182" s="4" t="s">
        <v>393</v>
      </c>
      <c r="Q182" s="4">
        <v>8</v>
      </c>
      <c r="S182" s="4">
        <f t="shared" si="2"/>
        <v>240</v>
      </c>
      <c r="T182" s="19">
        <v>44593</v>
      </c>
      <c r="U182" s="19">
        <v>44834</v>
      </c>
      <c r="V182" s="4">
        <v>11375000</v>
      </c>
      <c r="Y182" s="4">
        <v>75</v>
      </c>
      <c r="Z182" s="19">
        <v>44910</v>
      </c>
      <c r="AB182" s="19"/>
      <c r="AC182" s="19"/>
      <c r="AD182" s="19"/>
      <c r="AF182" s="19"/>
      <c r="AG182" s="19"/>
      <c r="AH182" s="19"/>
      <c r="AI182" s="19"/>
      <c r="AN182" s="19"/>
      <c r="AO182" s="19"/>
      <c r="AS182" s="18">
        <f>+N182+V182+W182+X182</f>
        <v>47775000</v>
      </c>
      <c r="AT182" s="19">
        <v>44910</v>
      </c>
      <c r="AU182" s="4" t="s">
        <v>1368</v>
      </c>
      <c r="AY182" s="4" t="s">
        <v>534</v>
      </c>
      <c r="AZ182" s="4" t="s">
        <v>534</v>
      </c>
    </row>
    <row r="183" spans="1:52" s="4" customFormat="1" ht="13.5" customHeight="1" x14ac:dyDescent="0.25">
      <c r="A183" s="4" t="s">
        <v>926</v>
      </c>
      <c r="B183" s="4" t="s">
        <v>760</v>
      </c>
      <c r="C183" s="4" t="s">
        <v>690</v>
      </c>
      <c r="D183" s="4">
        <v>181</v>
      </c>
      <c r="E183" s="4" t="s">
        <v>136</v>
      </c>
      <c r="F183" s="4" t="s">
        <v>403</v>
      </c>
      <c r="G183" s="4" t="s">
        <v>43</v>
      </c>
      <c r="H183" s="4" t="s">
        <v>321</v>
      </c>
      <c r="I183" s="4" t="s">
        <v>398</v>
      </c>
      <c r="J183" s="4">
        <v>1032465832</v>
      </c>
      <c r="K183" s="4">
        <v>4</v>
      </c>
      <c r="L183" s="4" t="s">
        <v>585</v>
      </c>
      <c r="M183" s="19">
        <v>44588</v>
      </c>
      <c r="N183" s="4">
        <v>36400000</v>
      </c>
      <c r="O183" s="4">
        <v>4550000</v>
      </c>
      <c r="P183" s="4" t="s">
        <v>393</v>
      </c>
      <c r="Q183" s="4">
        <v>8</v>
      </c>
      <c r="S183" s="4">
        <f t="shared" si="2"/>
        <v>240</v>
      </c>
      <c r="T183" s="19">
        <v>44593</v>
      </c>
      <c r="U183" s="19">
        <v>44834</v>
      </c>
      <c r="V183" s="4">
        <v>11375000</v>
      </c>
      <c r="Y183" s="4">
        <v>75</v>
      </c>
      <c r="Z183" s="19">
        <v>44910</v>
      </c>
      <c r="AB183" s="19"/>
      <c r="AC183" s="19"/>
      <c r="AD183" s="19"/>
      <c r="AF183" s="19"/>
      <c r="AG183" s="19"/>
      <c r="AH183" s="19"/>
      <c r="AI183" s="19"/>
      <c r="AN183" s="19"/>
      <c r="AO183" s="19"/>
      <c r="AS183" s="18">
        <f>+N183+V183+W183+X183</f>
        <v>47775000</v>
      </c>
      <c r="AT183" s="19">
        <v>44910</v>
      </c>
      <c r="AU183" s="4" t="s">
        <v>1368</v>
      </c>
      <c r="AY183" s="4" t="s">
        <v>534</v>
      </c>
      <c r="AZ183" s="4" t="s">
        <v>534</v>
      </c>
    </row>
    <row r="184" spans="1:52" s="4" customFormat="1" ht="13.5" customHeight="1" x14ac:dyDescent="0.25">
      <c r="A184" s="4" t="s">
        <v>926</v>
      </c>
      <c r="B184" s="4" t="s">
        <v>760</v>
      </c>
      <c r="C184" s="4" t="s">
        <v>690</v>
      </c>
      <c r="D184" s="4">
        <v>182</v>
      </c>
      <c r="E184" s="4" t="s">
        <v>136</v>
      </c>
      <c r="F184" s="4" t="s">
        <v>403</v>
      </c>
      <c r="G184" s="4" t="s">
        <v>43</v>
      </c>
      <c r="H184" s="4" t="s">
        <v>322</v>
      </c>
      <c r="I184" s="4" t="s">
        <v>398</v>
      </c>
      <c r="J184" s="4">
        <v>83041035</v>
      </c>
      <c r="K184" s="4">
        <v>5</v>
      </c>
      <c r="L184" s="4" t="s">
        <v>584</v>
      </c>
      <c r="M184" s="19">
        <v>44588</v>
      </c>
      <c r="N184" s="4">
        <v>36400000</v>
      </c>
      <c r="O184" s="4">
        <v>4550000</v>
      </c>
      <c r="P184" s="4" t="s">
        <v>393</v>
      </c>
      <c r="Q184" s="4">
        <v>8</v>
      </c>
      <c r="S184" s="4">
        <f t="shared" si="2"/>
        <v>240</v>
      </c>
      <c r="T184" s="19">
        <v>44593</v>
      </c>
      <c r="U184" s="19">
        <v>44834</v>
      </c>
      <c r="V184" s="4">
        <v>10920000</v>
      </c>
      <c r="Y184" s="4">
        <v>72</v>
      </c>
      <c r="Z184" s="19">
        <v>44907</v>
      </c>
      <c r="AB184" s="19"/>
      <c r="AC184" s="19"/>
      <c r="AD184" s="19"/>
      <c r="AF184" s="19"/>
      <c r="AG184" s="19"/>
      <c r="AH184" s="19"/>
      <c r="AI184" s="19"/>
      <c r="AN184" s="19"/>
      <c r="AO184" s="19"/>
      <c r="AS184" s="18">
        <f>+N184+V184+W184+X184</f>
        <v>47320000</v>
      </c>
      <c r="AT184" s="19">
        <v>44907</v>
      </c>
      <c r="AU184" s="4" t="s">
        <v>1368</v>
      </c>
      <c r="AY184" s="4" t="s">
        <v>534</v>
      </c>
      <c r="AZ184" s="4" t="s">
        <v>534</v>
      </c>
    </row>
    <row r="185" spans="1:52" s="4" customFormat="1" ht="13.5" customHeight="1" x14ac:dyDescent="0.25">
      <c r="A185" s="4" t="s">
        <v>926</v>
      </c>
      <c r="B185" s="4" t="s">
        <v>760</v>
      </c>
      <c r="C185" s="4" t="s">
        <v>691</v>
      </c>
      <c r="D185" s="4">
        <v>183</v>
      </c>
      <c r="E185" s="4" t="s">
        <v>140</v>
      </c>
      <c r="F185" s="4" t="s">
        <v>403</v>
      </c>
      <c r="G185" s="4" t="s">
        <v>43</v>
      </c>
      <c r="H185" s="4" t="s">
        <v>323</v>
      </c>
      <c r="I185" s="4" t="s">
        <v>398</v>
      </c>
      <c r="J185" s="4">
        <v>1016043167</v>
      </c>
      <c r="K185" s="4">
        <v>5</v>
      </c>
      <c r="L185" s="4" t="s">
        <v>585</v>
      </c>
      <c r="M185" s="19">
        <v>44586</v>
      </c>
      <c r="N185" s="4">
        <v>54400000</v>
      </c>
      <c r="O185" s="4">
        <v>6800000</v>
      </c>
      <c r="P185" s="4" t="s">
        <v>393</v>
      </c>
      <c r="Q185" s="4">
        <v>8</v>
      </c>
      <c r="S185" s="4">
        <f t="shared" si="2"/>
        <v>240</v>
      </c>
      <c r="T185" s="19">
        <v>44587</v>
      </c>
      <c r="U185" s="19">
        <v>44829</v>
      </c>
      <c r="V185" s="4">
        <v>20400000</v>
      </c>
      <c r="Y185" s="4">
        <v>90</v>
      </c>
      <c r="Z185" s="19">
        <v>44920</v>
      </c>
      <c r="AB185" s="19"/>
      <c r="AC185" s="19"/>
      <c r="AD185" s="19"/>
      <c r="AF185" s="19"/>
      <c r="AG185" s="19"/>
      <c r="AH185" s="19"/>
      <c r="AI185" s="19"/>
      <c r="AN185" s="19"/>
      <c r="AO185" s="19"/>
      <c r="AS185" s="18">
        <f>+N185+V185+W185+X185</f>
        <v>74800000</v>
      </c>
      <c r="AT185" s="19">
        <v>44920</v>
      </c>
      <c r="AU185" s="4" t="s">
        <v>1368</v>
      </c>
      <c r="AY185" s="4" t="s">
        <v>535</v>
      </c>
      <c r="AZ185" s="4" t="s">
        <v>535</v>
      </c>
    </row>
    <row r="186" spans="1:52" s="4" customFormat="1" ht="13.5" customHeight="1" x14ac:dyDescent="0.25">
      <c r="A186" s="4" t="s">
        <v>926</v>
      </c>
      <c r="B186" s="4" t="s">
        <v>760</v>
      </c>
      <c r="C186" s="4" t="s">
        <v>692</v>
      </c>
      <c r="D186" s="4">
        <v>184</v>
      </c>
      <c r="E186" s="4" t="s">
        <v>141</v>
      </c>
      <c r="F186" s="4" t="s">
        <v>403</v>
      </c>
      <c r="G186" s="4" t="s">
        <v>44</v>
      </c>
      <c r="H186" s="4" t="s">
        <v>324</v>
      </c>
      <c r="I186" s="4" t="s">
        <v>398</v>
      </c>
      <c r="J186" s="4">
        <v>79644988</v>
      </c>
      <c r="K186" s="4">
        <v>2</v>
      </c>
      <c r="L186" s="4" t="s">
        <v>584</v>
      </c>
      <c r="M186" s="19">
        <v>44586</v>
      </c>
      <c r="N186" s="4">
        <v>18400000</v>
      </c>
      <c r="O186" s="4">
        <v>2300000</v>
      </c>
      <c r="P186" s="4" t="s">
        <v>393</v>
      </c>
      <c r="Q186" s="4">
        <v>8</v>
      </c>
      <c r="S186" s="4">
        <f t="shared" si="2"/>
        <v>240</v>
      </c>
      <c r="T186" s="19">
        <v>44588</v>
      </c>
      <c r="U186" s="19">
        <v>44830</v>
      </c>
      <c r="V186" s="4">
        <v>6900000</v>
      </c>
      <c r="Y186" s="4">
        <v>90</v>
      </c>
      <c r="Z186" s="19">
        <v>44921</v>
      </c>
      <c r="AB186" s="19"/>
      <c r="AC186" s="19"/>
      <c r="AD186" s="19"/>
      <c r="AF186" s="19"/>
      <c r="AG186" s="19"/>
      <c r="AH186" s="19"/>
      <c r="AI186" s="19"/>
      <c r="AN186" s="19"/>
      <c r="AO186" s="19"/>
      <c r="AS186" s="18">
        <f>+N186+V186+W186+X186</f>
        <v>25300000</v>
      </c>
      <c r="AT186" s="19">
        <v>44921</v>
      </c>
      <c r="AU186" s="4" t="s">
        <v>1368</v>
      </c>
      <c r="AY186" s="4" t="s">
        <v>536</v>
      </c>
      <c r="AZ186" s="4" t="s">
        <v>536</v>
      </c>
    </row>
    <row r="187" spans="1:52" s="4" customFormat="1" ht="13.5" customHeight="1" x14ac:dyDescent="0.25">
      <c r="A187" s="4" t="s">
        <v>926</v>
      </c>
      <c r="B187" s="4" t="s">
        <v>760</v>
      </c>
      <c r="C187" s="4" t="s">
        <v>693</v>
      </c>
      <c r="D187" s="4">
        <v>185</v>
      </c>
      <c r="E187" s="4" t="s">
        <v>71</v>
      </c>
      <c r="F187" s="4" t="s">
        <v>403</v>
      </c>
      <c r="G187" s="4" t="s">
        <v>44</v>
      </c>
      <c r="H187" s="4" t="s">
        <v>325</v>
      </c>
      <c r="I187" s="4" t="s">
        <v>398</v>
      </c>
      <c r="J187" s="4">
        <v>79971679</v>
      </c>
      <c r="K187" s="4">
        <v>3</v>
      </c>
      <c r="L187" s="4" t="s">
        <v>584</v>
      </c>
      <c r="M187" s="19">
        <v>44586</v>
      </c>
      <c r="N187" s="4">
        <v>22000000</v>
      </c>
      <c r="O187" s="4">
        <v>2750000</v>
      </c>
      <c r="P187" s="4" t="s">
        <v>393</v>
      </c>
      <c r="Q187" s="4">
        <v>8</v>
      </c>
      <c r="S187" s="4">
        <f t="shared" si="2"/>
        <v>240</v>
      </c>
      <c r="T187" s="19">
        <v>44587</v>
      </c>
      <c r="U187" s="19">
        <v>44829</v>
      </c>
      <c r="V187" s="4">
        <v>8250000</v>
      </c>
      <c r="Y187" s="4">
        <v>90</v>
      </c>
      <c r="Z187" s="19">
        <v>44920</v>
      </c>
      <c r="AB187" s="19"/>
      <c r="AC187" s="19"/>
      <c r="AD187" s="19"/>
      <c r="AF187" s="19"/>
      <c r="AG187" s="19"/>
      <c r="AH187" s="19"/>
      <c r="AI187" s="19"/>
      <c r="AN187" s="19"/>
      <c r="AO187" s="19"/>
      <c r="AS187" s="18">
        <f>+N187+V187+W187+X187</f>
        <v>30250000</v>
      </c>
      <c r="AT187" s="19">
        <v>44920</v>
      </c>
      <c r="AU187" s="4" t="s">
        <v>1368</v>
      </c>
      <c r="AY187" s="4" t="s">
        <v>537</v>
      </c>
      <c r="AZ187" s="4" t="s">
        <v>537</v>
      </c>
    </row>
    <row r="188" spans="1:52" s="4" customFormat="1" ht="13.5" customHeight="1" x14ac:dyDescent="0.25">
      <c r="A188" s="4" t="s">
        <v>926</v>
      </c>
      <c r="B188" s="4" t="s">
        <v>760</v>
      </c>
      <c r="C188" s="4" t="s">
        <v>694</v>
      </c>
      <c r="D188" s="4">
        <v>186</v>
      </c>
      <c r="E188" s="4" t="s">
        <v>142</v>
      </c>
      <c r="F188" s="4" t="s">
        <v>403</v>
      </c>
      <c r="G188" s="4" t="s">
        <v>44</v>
      </c>
      <c r="H188" s="4" t="s">
        <v>326</v>
      </c>
      <c r="I188" s="4" t="s">
        <v>398</v>
      </c>
      <c r="J188" s="4">
        <v>1073514778</v>
      </c>
      <c r="K188" s="4">
        <v>4</v>
      </c>
      <c r="L188" s="4" t="s">
        <v>584</v>
      </c>
      <c r="M188" s="19">
        <v>44586</v>
      </c>
      <c r="N188" s="4">
        <v>22800000</v>
      </c>
      <c r="O188" s="4">
        <v>2850000</v>
      </c>
      <c r="P188" s="4" t="s">
        <v>393</v>
      </c>
      <c r="Q188" s="4">
        <v>8</v>
      </c>
      <c r="S188" s="4">
        <f t="shared" si="2"/>
        <v>240</v>
      </c>
      <c r="T188" s="19">
        <v>44587</v>
      </c>
      <c r="U188" s="19">
        <v>44829</v>
      </c>
      <c r="V188" s="4">
        <v>8550000</v>
      </c>
      <c r="Y188" s="4">
        <v>90</v>
      </c>
      <c r="Z188" s="19">
        <v>44920</v>
      </c>
      <c r="AB188" s="19"/>
      <c r="AC188" s="19"/>
      <c r="AD188" s="19"/>
      <c r="AF188" s="19"/>
      <c r="AG188" s="19"/>
      <c r="AH188" s="19"/>
      <c r="AI188" s="19"/>
      <c r="AN188" s="19"/>
      <c r="AO188" s="19"/>
      <c r="AS188" s="18">
        <f>+N188+V188+W188+X188</f>
        <v>31350000</v>
      </c>
      <c r="AT188" s="19">
        <v>44920</v>
      </c>
      <c r="AU188" s="4" t="s">
        <v>1368</v>
      </c>
      <c r="AY188" s="4" t="s">
        <v>538</v>
      </c>
      <c r="AZ188" s="4" t="s">
        <v>538</v>
      </c>
    </row>
    <row r="189" spans="1:52" s="4" customFormat="1" ht="13.5" customHeight="1" x14ac:dyDescent="0.25">
      <c r="A189" s="4" t="s">
        <v>926</v>
      </c>
      <c r="B189" s="4" t="s">
        <v>760</v>
      </c>
      <c r="C189" s="4" t="s">
        <v>695</v>
      </c>
      <c r="D189" s="4">
        <v>187</v>
      </c>
      <c r="E189" s="4" t="s">
        <v>143</v>
      </c>
      <c r="F189" s="4" t="s">
        <v>403</v>
      </c>
      <c r="G189" s="4" t="s">
        <v>43</v>
      </c>
      <c r="H189" s="4" t="s">
        <v>327</v>
      </c>
      <c r="I189" s="4" t="s">
        <v>398</v>
      </c>
      <c r="J189" s="4">
        <v>53075730</v>
      </c>
      <c r="K189" s="4">
        <v>3</v>
      </c>
      <c r="L189" s="4" t="s">
        <v>585</v>
      </c>
      <c r="M189" s="19">
        <v>44587</v>
      </c>
      <c r="N189" s="4">
        <v>36400000</v>
      </c>
      <c r="O189" s="4">
        <v>4550000</v>
      </c>
      <c r="P189" s="4" t="s">
        <v>393</v>
      </c>
      <c r="Q189" s="4">
        <v>8</v>
      </c>
      <c r="S189" s="4">
        <f t="shared" si="2"/>
        <v>240</v>
      </c>
      <c r="T189" s="19">
        <v>44588</v>
      </c>
      <c r="U189" s="19">
        <v>44830</v>
      </c>
      <c r="Z189" s="19"/>
      <c r="AB189" s="19"/>
      <c r="AC189" s="19"/>
      <c r="AD189" s="19"/>
      <c r="AF189" s="19"/>
      <c r="AG189" s="19"/>
      <c r="AH189" s="19"/>
      <c r="AI189" s="19"/>
      <c r="AN189" s="19"/>
      <c r="AO189" s="19"/>
      <c r="AS189" s="18">
        <f>+N189+V189+W189+X189</f>
        <v>36400000</v>
      </c>
      <c r="AT189" s="19">
        <v>44830</v>
      </c>
      <c r="AU189" s="4" t="s">
        <v>1368</v>
      </c>
      <c r="AY189" s="4" t="s">
        <v>539</v>
      </c>
      <c r="AZ189" s="4" t="s">
        <v>539</v>
      </c>
    </row>
    <row r="190" spans="1:52" s="4" customFormat="1" ht="13.5" customHeight="1" x14ac:dyDescent="0.25">
      <c r="A190" s="4" t="s">
        <v>926</v>
      </c>
      <c r="B190" s="4" t="s">
        <v>760</v>
      </c>
      <c r="C190" s="4" t="s">
        <v>696</v>
      </c>
      <c r="D190" s="4">
        <v>188</v>
      </c>
      <c r="E190" s="4" t="s">
        <v>144</v>
      </c>
      <c r="F190" s="4" t="s">
        <v>403</v>
      </c>
      <c r="G190" s="4" t="s">
        <v>44</v>
      </c>
      <c r="H190" s="4" t="s">
        <v>328</v>
      </c>
      <c r="I190" s="4" t="s">
        <v>398</v>
      </c>
      <c r="J190" s="4">
        <v>80791279</v>
      </c>
      <c r="K190" s="4">
        <v>1</v>
      </c>
      <c r="L190" s="4" t="s">
        <v>584</v>
      </c>
      <c r="M190" s="19">
        <v>44587</v>
      </c>
      <c r="N190" s="4">
        <v>22000000</v>
      </c>
      <c r="O190" s="4">
        <v>2750000</v>
      </c>
      <c r="P190" s="4" t="s">
        <v>393</v>
      </c>
      <c r="Q190" s="4">
        <v>8</v>
      </c>
      <c r="S190" s="4">
        <f t="shared" si="2"/>
        <v>240</v>
      </c>
      <c r="T190" s="19">
        <v>44588</v>
      </c>
      <c r="U190" s="19">
        <v>44830</v>
      </c>
      <c r="Z190" s="19"/>
      <c r="AB190" s="19"/>
      <c r="AC190" s="19"/>
      <c r="AD190" s="19"/>
      <c r="AF190" s="19"/>
      <c r="AG190" s="19"/>
      <c r="AH190" s="19"/>
      <c r="AI190" s="19"/>
      <c r="AN190" s="19"/>
      <c r="AO190" s="19"/>
      <c r="AS190" s="18">
        <f>+N190+V190+W190+X190</f>
        <v>22000000</v>
      </c>
      <c r="AT190" s="19">
        <v>44830</v>
      </c>
      <c r="AU190" s="4" t="s">
        <v>1368</v>
      </c>
      <c r="AY190" s="4" t="s">
        <v>540</v>
      </c>
      <c r="AZ190" s="4" t="s">
        <v>540</v>
      </c>
    </row>
    <row r="191" spans="1:52" s="4" customFormat="1" ht="13.5" customHeight="1" x14ac:dyDescent="0.25">
      <c r="A191" s="4" t="s">
        <v>926</v>
      </c>
      <c r="B191" s="4" t="s">
        <v>760</v>
      </c>
      <c r="C191" s="4" t="s">
        <v>697</v>
      </c>
      <c r="D191" s="4">
        <v>189</v>
      </c>
      <c r="E191" s="4" t="s">
        <v>110</v>
      </c>
      <c r="F191" s="4" t="s">
        <v>403</v>
      </c>
      <c r="G191" s="4" t="s">
        <v>44</v>
      </c>
      <c r="H191" s="4" t="s">
        <v>329</v>
      </c>
      <c r="I191" s="4" t="s">
        <v>398</v>
      </c>
      <c r="J191" s="4">
        <v>79109455</v>
      </c>
      <c r="K191" s="4">
        <v>5</v>
      </c>
      <c r="L191" s="4" t="s">
        <v>584</v>
      </c>
      <c r="M191" s="19">
        <v>44586</v>
      </c>
      <c r="N191" s="4">
        <v>20800000</v>
      </c>
      <c r="O191" s="4">
        <v>2600000</v>
      </c>
      <c r="P191" s="4" t="s">
        <v>393</v>
      </c>
      <c r="Q191" s="4">
        <v>8</v>
      </c>
      <c r="S191" s="4">
        <f t="shared" si="2"/>
        <v>240</v>
      </c>
      <c r="T191" s="19">
        <v>44588</v>
      </c>
      <c r="U191" s="19">
        <v>44830</v>
      </c>
      <c r="V191" s="4">
        <v>7800000</v>
      </c>
      <c r="Y191" s="4">
        <v>90</v>
      </c>
      <c r="Z191" s="19">
        <v>44921</v>
      </c>
      <c r="AB191" s="19"/>
      <c r="AC191" s="19"/>
      <c r="AD191" s="19"/>
      <c r="AF191" s="19"/>
      <c r="AG191" s="19"/>
      <c r="AH191" s="19"/>
      <c r="AI191" s="19"/>
      <c r="AN191" s="19"/>
      <c r="AO191" s="19"/>
      <c r="AS191" s="18">
        <f>+N191+V191+W191+X191</f>
        <v>28600000</v>
      </c>
      <c r="AT191" s="19">
        <v>44921</v>
      </c>
      <c r="AU191" s="4" t="s">
        <v>1368</v>
      </c>
      <c r="AY191" s="4" t="s">
        <v>541</v>
      </c>
      <c r="AZ191" s="4" t="s">
        <v>541</v>
      </c>
    </row>
    <row r="192" spans="1:52" s="4" customFormat="1" ht="13.5" customHeight="1" x14ac:dyDescent="0.25">
      <c r="A192" s="4" t="s">
        <v>926</v>
      </c>
      <c r="B192" s="4" t="s">
        <v>760</v>
      </c>
      <c r="C192" s="4" t="s">
        <v>698</v>
      </c>
      <c r="D192" s="4">
        <v>190</v>
      </c>
      <c r="E192" s="4" t="s">
        <v>145</v>
      </c>
      <c r="F192" s="4" t="s">
        <v>403</v>
      </c>
      <c r="G192" s="4" t="s">
        <v>43</v>
      </c>
      <c r="H192" s="4" t="s">
        <v>330</v>
      </c>
      <c r="I192" s="4" t="s">
        <v>398</v>
      </c>
      <c r="J192" s="4">
        <v>1018442804</v>
      </c>
      <c r="K192" s="4">
        <v>8</v>
      </c>
      <c r="L192" s="4" t="s">
        <v>585</v>
      </c>
      <c r="M192" s="19">
        <v>44588</v>
      </c>
      <c r="N192" s="4">
        <v>36400000</v>
      </c>
      <c r="O192" s="4">
        <v>4550000</v>
      </c>
      <c r="P192" s="4" t="s">
        <v>393</v>
      </c>
      <c r="Q192" s="4">
        <v>8</v>
      </c>
      <c r="S192" s="4">
        <f t="shared" si="2"/>
        <v>240</v>
      </c>
      <c r="T192" s="19">
        <v>44593</v>
      </c>
      <c r="U192" s="19">
        <v>44834</v>
      </c>
      <c r="V192" s="4">
        <v>13650000</v>
      </c>
      <c r="Y192" s="4">
        <v>90</v>
      </c>
      <c r="Z192" s="19">
        <v>44925</v>
      </c>
      <c r="AB192" s="19"/>
      <c r="AC192" s="19"/>
      <c r="AD192" s="19"/>
      <c r="AF192" s="19"/>
      <c r="AG192" s="19"/>
      <c r="AH192" s="19"/>
      <c r="AI192" s="19"/>
      <c r="AN192" s="19"/>
      <c r="AO192" s="19"/>
      <c r="AS192" s="18">
        <f>+N192+V192+W192+X192</f>
        <v>50050000</v>
      </c>
      <c r="AT192" s="19">
        <v>44925</v>
      </c>
      <c r="AU192" s="4" t="s">
        <v>1368</v>
      </c>
      <c r="AY192" s="4" t="s">
        <v>542</v>
      </c>
      <c r="AZ192" s="4" t="s">
        <v>542</v>
      </c>
    </row>
    <row r="193" spans="1:52" s="4" customFormat="1" ht="13.5" customHeight="1" x14ac:dyDescent="0.25">
      <c r="A193" s="4" t="s">
        <v>926</v>
      </c>
      <c r="B193" s="4" t="s">
        <v>760</v>
      </c>
      <c r="C193" s="4" t="s">
        <v>699</v>
      </c>
      <c r="D193" s="4">
        <v>191</v>
      </c>
      <c r="E193" s="4" t="s">
        <v>116</v>
      </c>
      <c r="F193" s="4" t="s">
        <v>403</v>
      </c>
      <c r="G193" s="4" t="s">
        <v>43</v>
      </c>
      <c r="H193" s="4" t="s">
        <v>429</v>
      </c>
      <c r="I193" s="4" t="s">
        <v>398</v>
      </c>
      <c r="J193" s="4">
        <v>1102808521</v>
      </c>
      <c r="K193" s="4">
        <v>6</v>
      </c>
      <c r="L193" s="4" t="s">
        <v>584</v>
      </c>
      <c r="M193" s="19">
        <v>44589</v>
      </c>
      <c r="N193" s="4">
        <v>40000000</v>
      </c>
      <c r="O193" s="4">
        <v>5000000</v>
      </c>
      <c r="P193" s="4" t="s">
        <v>393</v>
      </c>
      <c r="Q193" s="4">
        <v>8</v>
      </c>
      <c r="S193" s="4">
        <f t="shared" si="2"/>
        <v>240</v>
      </c>
      <c r="T193" s="19">
        <v>44593</v>
      </c>
      <c r="U193" s="19">
        <v>44834</v>
      </c>
      <c r="V193" s="4">
        <v>15000000</v>
      </c>
      <c r="Y193" s="4">
        <v>90</v>
      </c>
      <c r="Z193" s="19">
        <v>44925</v>
      </c>
      <c r="AB193" s="19"/>
      <c r="AC193" s="19"/>
      <c r="AD193" s="19"/>
      <c r="AF193" s="19"/>
      <c r="AG193" s="19"/>
      <c r="AH193" s="19"/>
      <c r="AI193" s="19"/>
      <c r="AN193" s="19"/>
      <c r="AO193" s="19"/>
      <c r="AS193" s="18">
        <f>+N193+V193+W193+X193</f>
        <v>55000000</v>
      </c>
      <c r="AT193" s="19">
        <v>44925</v>
      </c>
      <c r="AU193" s="4" t="s">
        <v>1368</v>
      </c>
      <c r="AY193" s="4" t="s">
        <v>543</v>
      </c>
      <c r="AZ193" s="4" t="s">
        <v>543</v>
      </c>
    </row>
    <row r="194" spans="1:52" s="4" customFormat="1" ht="13.5" customHeight="1" x14ac:dyDescent="0.25">
      <c r="A194" s="4" t="s">
        <v>926</v>
      </c>
      <c r="B194" s="4" t="s">
        <v>760</v>
      </c>
      <c r="C194" s="4" t="s">
        <v>700</v>
      </c>
      <c r="D194" s="4">
        <v>192</v>
      </c>
      <c r="E194" s="4" t="s">
        <v>140</v>
      </c>
      <c r="F194" s="4" t="s">
        <v>403</v>
      </c>
      <c r="G194" s="4" t="s">
        <v>43</v>
      </c>
      <c r="H194" s="4" t="s">
        <v>331</v>
      </c>
      <c r="I194" s="4" t="s">
        <v>398</v>
      </c>
      <c r="J194" s="4">
        <v>51898177</v>
      </c>
      <c r="K194" s="4">
        <v>4</v>
      </c>
      <c r="L194" s="4" t="s">
        <v>585</v>
      </c>
      <c r="M194" s="19">
        <v>44586</v>
      </c>
      <c r="N194" s="4">
        <v>40000000</v>
      </c>
      <c r="O194" s="4">
        <v>5000000</v>
      </c>
      <c r="P194" s="4" t="s">
        <v>393</v>
      </c>
      <c r="Q194" s="4">
        <v>8</v>
      </c>
      <c r="S194" s="4">
        <f t="shared" si="2"/>
        <v>240</v>
      </c>
      <c r="T194" s="19">
        <v>44593</v>
      </c>
      <c r="U194" s="19">
        <v>44834</v>
      </c>
      <c r="V194" s="4">
        <v>15000000</v>
      </c>
      <c r="Y194" s="4">
        <v>90</v>
      </c>
      <c r="Z194" s="19">
        <v>44921</v>
      </c>
      <c r="AB194" s="19"/>
      <c r="AC194" s="19"/>
      <c r="AD194" s="19"/>
      <c r="AF194" s="19"/>
      <c r="AG194" s="19"/>
      <c r="AH194" s="19"/>
      <c r="AI194" s="19"/>
      <c r="AN194" s="19"/>
      <c r="AO194" s="19"/>
      <c r="AS194" s="18">
        <f>+N194+V194+W194+X194</f>
        <v>55000000</v>
      </c>
      <c r="AT194" s="19">
        <v>44921</v>
      </c>
      <c r="AU194" s="4" t="s">
        <v>1368</v>
      </c>
      <c r="AY194" s="4" t="s">
        <v>544</v>
      </c>
      <c r="AZ194" s="4" t="s">
        <v>544</v>
      </c>
    </row>
    <row r="195" spans="1:52" s="4" customFormat="1" ht="13.5" customHeight="1" x14ac:dyDescent="0.25">
      <c r="A195" s="4" t="s">
        <v>926</v>
      </c>
      <c r="B195" s="4" t="s">
        <v>760</v>
      </c>
      <c r="C195" s="4" t="s">
        <v>699</v>
      </c>
      <c r="D195" s="4">
        <v>193</v>
      </c>
      <c r="E195" s="4" t="s">
        <v>116</v>
      </c>
      <c r="F195" s="4" t="s">
        <v>403</v>
      </c>
      <c r="G195" s="4" t="s">
        <v>43</v>
      </c>
      <c r="H195" s="4" t="s">
        <v>332</v>
      </c>
      <c r="I195" s="4" t="s">
        <v>398</v>
      </c>
      <c r="J195" s="4">
        <v>80224727</v>
      </c>
      <c r="K195" s="4">
        <v>9</v>
      </c>
      <c r="L195" s="4" t="s">
        <v>584</v>
      </c>
      <c r="M195" s="19">
        <v>44586</v>
      </c>
      <c r="N195" s="4">
        <v>40000000</v>
      </c>
      <c r="O195" s="4">
        <v>5000000</v>
      </c>
      <c r="P195" s="4" t="s">
        <v>393</v>
      </c>
      <c r="Q195" s="4">
        <v>8</v>
      </c>
      <c r="S195" s="4">
        <f t="shared" si="2"/>
        <v>240</v>
      </c>
      <c r="T195" s="19">
        <v>44593</v>
      </c>
      <c r="U195" s="19">
        <v>44834</v>
      </c>
      <c r="V195" s="4">
        <v>15000000</v>
      </c>
      <c r="Y195" s="4">
        <v>90</v>
      </c>
      <c r="Z195" s="19">
        <v>44921</v>
      </c>
      <c r="AB195" s="19"/>
      <c r="AC195" s="19"/>
      <c r="AD195" s="19"/>
      <c r="AF195" s="19"/>
      <c r="AG195" s="19"/>
      <c r="AH195" s="19"/>
      <c r="AI195" s="19"/>
      <c r="AN195" s="19"/>
      <c r="AO195" s="19"/>
      <c r="AS195" s="18">
        <f>+N195+V195+W195+X195</f>
        <v>55000000</v>
      </c>
      <c r="AT195" s="19">
        <v>44921</v>
      </c>
      <c r="AU195" s="4" t="s">
        <v>1368</v>
      </c>
      <c r="AX195" s="4" t="s">
        <v>1127</v>
      </c>
      <c r="AY195" s="4" t="s">
        <v>543</v>
      </c>
      <c r="AZ195" s="4" t="s">
        <v>543</v>
      </c>
    </row>
    <row r="196" spans="1:52" s="4" customFormat="1" ht="13.5" customHeight="1" x14ac:dyDescent="0.25">
      <c r="A196" s="4" t="s">
        <v>926</v>
      </c>
      <c r="B196" s="4" t="s">
        <v>760</v>
      </c>
      <c r="C196" s="4" t="s">
        <v>701</v>
      </c>
      <c r="D196" s="4">
        <v>194</v>
      </c>
      <c r="E196" s="4" t="s">
        <v>146</v>
      </c>
      <c r="F196" s="4" t="s">
        <v>403</v>
      </c>
      <c r="G196" s="4" t="s">
        <v>43</v>
      </c>
      <c r="H196" s="4" t="s">
        <v>333</v>
      </c>
      <c r="I196" s="4" t="s">
        <v>398</v>
      </c>
      <c r="J196" s="4">
        <v>1026262856</v>
      </c>
      <c r="K196" s="4">
        <v>7</v>
      </c>
      <c r="L196" s="4" t="s">
        <v>584</v>
      </c>
      <c r="M196" s="19">
        <v>44587</v>
      </c>
      <c r="N196" s="4">
        <v>30000000</v>
      </c>
      <c r="O196" s="4">
        <v>5000000</v>
      </c>
      <c r="P196" s="4" t="s">
        <v>390</v>
      </c>
      <c r="Q196" s="4">
        <v>6</v>
      </c>
      <c r="S196" s="4">
        <f t="shared" si="2"/>
        <v>180</v>
      </c>
      <c r="T196" s="19">
        <v>44593</v>
      </c>
      <c r="U196" s="19">
        <v>44773</v>
      </c>
      <c r="Z196" s="19"/>
      <c r="AB196" s="19"/>
      <c r="AC196" s="19"/>
      <c r="AD196" s="19"/>
      <c r="AF196" s="19"/>
      <c r="AG196" s="19"/>
      <c r="AH196" s="19"/>
      <c r="AI196" s="19"/>
      <c r="AN196" s="19"/>
      <c r="AO196" s="19"/>
      <c r="AS196" s="18">
        <f>+N196+V196+W196+X196</f>
        <v>30000000</v>
      </c>
      <c r="AT196" s="19">
        <v>44773</v>
      </c>
      <c r="AU196" s="4" t="s">
        <v>1368</v>
      </c>
      <c r="AY196" s="4" t="s">
        <v>545</v>
      </c>
      <c r="AZ196" s="4" t="s">
        <v>545</v>
      </c>
    </row>
    <row r="197" spans="1:52" s="16" customFormat="1" ht="13.5" customHeight="1" x14ac:dyDescent="0.25">
      <c r="A197" s="16" t="s">
        <v>807</v>
      </c>
      <c r="B197" s="16" t="s">
        <v>760</v>
      </c>
      <c r="C197" s="16" t="s">
        <v>702</v>
      </c>
      <c r="D197" s="16">
        <v>195</v>
      </c>
      <c r="E197" s="16" t="s">
        <v>123</v>
      </c>
      <c r="F197" s="16" t="s">
        <v>403</v>
      </c>
      <c r="G197" s="16" t="s">
        <v>43</v>
      </c>
      <c r="H197" s="16" t="s">
        <v>334</v>
      </c>
      <c r="I197" s="16" t="s">
        <v>398</v>
      </c>
      <c r="J197" s="16">
        <v>1116260674</v>
      </c>
      <c r="K197" s="16">
        <v>0</v>
      </c>
      <c r="L197" s="16" t="s">
        <v>585</v>
      </c>
      <c r="M197" s="30">
        <v>44586</v>
      </c>
      <c r="N197" s="16">
        <v>36400000</v>
      </c>
      <c r="O197" s="16">
        <v>4550000</v>
      </c>
      <c r="P197" s="16" t="s">
        <v>393</v>
      </c>
      <c r="Q197" s="16">
        <v>8</v>
      </c>
      <c r="S197" s="16">
        <f t="shared" ref="S197:S262" si="3">+(Q197*30)+R197</f>
        <v>240</v>
      </c>
      <c r="T197" s="30">
        <v>44593</v>
      </c>
      <c r="U197" s="30">
        <v>44834</v>
      </c>
      <c r="Z197" s="30"/>
      <c r="AB197" s="30"/>
      <c r="AC197" s="30">
        <v>44704</v>
      </c>
      <c r="AD197" s="30">
        <v>44704</v>
      </c>
      <c r="AE197" s="16">
        <v>110</v>
      </c>
      <c r="AF197" s="30">
        <v>44816</v>
      </c>
      <c r="AG197" s="30">
        <v>44945</v>
      </c>
      <c r="AH197" s="30"/>
      <c r="AI197" s="30"/>
      <c r="AN197" s="30"/>
      <c r="AO197" s="30"/>
      <c r="AS197" s="29">
        <f>+N197+V197+W197+X197</f>
        <v>36400000</v>
      </c>
      <c r="AT197" s="30">
        <v>44945</v>
      </c>
      <c r="AU197" s="16" t="s">
        <v>1368</v>
      </c>
      <c r="AY197" s="16" t="s">
        <v>546</v>
      </c>
      <c r="AZ197" s="16" t="s">
        <v>546</v>
      </c>
    </row>
    <row r="198" spans="1:52" s="4" customFormat="1" ht="13.5" customHeight="1" x14ac:dyDescent="0.25">
      <c r="A198" s="4" t="s">
        <v>926</v>
      </c>
      <c r="B198" s="4" t="s">
        <v>760</v>
      </c>
      <c r="C198" s="4" t="s">
        <v>703</v>
      </c>
      <c r="D198" s="4">
        <v>196</v>
      </c>
      <c r="E198" s="4" t="s">
        <v>147</v>
      </c>
      <c r="F198" s="4" t="s">
        <v>403</v>
      </c>
      <c r="G198" s="4" t="s">
        <v>43</v>
      </c>
      <c r="H198" s="4" t="s">
        <v>335</v>
      </c>
      <c r="I198" s="4" t="s">
        <v>398</v>
      </c>
      <c r="J198" s="4">
        <v>53907315</v>
      </c>
      <c r="K198" s="4">
        <v>1</v>
      </c>
      <c r="L198" s="4" t="s">
        <v>585</v>
      </c>
      <c r="M198" s="19">
        <v>44586</v>
      </c>
      <c r="N198" s="4">
        <v>40000000</v>
      </c>
      <c r="O198" s="4">
        <v>5000000</v>
      </c>
      <c r="P198" s="4" t="s">
        <v>393</v>
      </c>
      <c r="Q198" s="4">
        <v>8</v>
      </c>
      <c r="S198" s="4">
        <f t="shared" si="3"/>
        <v>240</v>
      </c>
      <c r="T198" s="19">
        <v>44587</v>
      </c>
      <c r="U198" s="19">
        <v>44829</v>
      </c>
      <c r="V198" s="4">
        <v>15000000</v>
      </c>
      <c r="Y198" s="4">
        <v>90</v>
      </c>
      <c r="Z198" s="19">
        <v>44920</v>
      </c>
      <c r="AB198" s="19"/>
      <c r="AC198" s="19"/>
      <c r="AD198" s="19"/>
      <c r="AF198" s="19"/>
      <c r="AG198" s="19"/>
      <c r="AH198" s="19"/>
      <c r="AI198" s="19"/>
      <c r="AN198" s="19"/>
      <c r="AO198" s="19"/>
      <c r="AS198" s="18">
        <f>+N198+V198+W198+X198</f>
        <v>55000000</v>
      </c>
      <c r="AT198" s="19">
        <v>44920</v>
      </c>
      <c r="AU198" s="4" t="s">
        <v>1368</v>
      </c>
      <c r="AY198" s="4" t="s">
        <v>547</v>
      </c>
      <c r="AZ198" s="4" t="s">
        <v>547</v>
      </c>
    </row>
    <row r="199" spans="1:52" s="4" customFormat="1" ht="13.5" customHeight="1" x14ac:dyDescent="0.25">
      <c r="A199" s="4" t="s">
        <v>926</v>
      </c>
      <c r="B199" s="4" t="s">
        <v>760</v>
      </c>
      <c r="C199" s="4" t="s">
        <v>703</v>
      </c>
      <c r="D199" s="4">
        <v>197</v>
      </c>
      <c r="E199" s="4" t="s">
        <v>147</v>
      </c>
      <c r="F199" s="4" t="s">
        <v>403</v>
      </c>
      <c r="G199" s="4" t="s">
        <v>43</v>
      </c>
      <c r="H199" s="4" t="s">
        <v>336</v>
      </c>
      <c r="I199" s="4" t="s">
        <v>398</v>
      </c>
      <c r="J199" s="4">
        <v>80851712</v>
      </c>
      <c r="K199" s="4">
        <v>8</v>
      </c>
      <c r="L199" s="4" t="s">
        <v>584</v>
      </c>
      <c r="M199" s="19">
        <v>44587</v>
      </c>
      <c r="N199" s="4">
        <v>40000000</v>
      </c>
      <c r="O199" s="4">
        <v>5000000</v>
      </c>
      <c r="P199" s="4" t="s">
        <v>393</v>
      </c>
      <c r="Q199" s="4">
        <v>8</v>
      </c>
      <c r="S199" s="4">
        <f t="shared" si="3"/>
        <v>240</v>
      </c>
      <c r="T199" s="19">
        <v>44588</v>
      </c>
      <c r="U199" s="19">
        <v>44830</v>
      </c>
      <c r="Z199" s="19"/>
      <c r="AB199" s="19"/>
      <c r="AC199" s="19"/>
      <c r="AD199" s="19"/>
      <c r="AF199" s="19"/>
      <c r="AG199" s="19"/>
      <c r="AH199" s="19"/>
      <c r="AI199" s="19"/>
      <c r="AN199" s="19"/>
      <c r="AO199" s="19"/>
      <c r="AS199" s="18">
        <f>+N199+V199+W199+X199</f>
        <v>40000000</v>
      </c>
      <c r="AT199" s="19">
        <v>44830</v>
      </c>
      <c r="AU199" s="4" t="s">
        <v>1368</v>
      </c>
      <c r="AY199" s="4" t="s">
        <v>547</v>
      </c>
      <c r="AZ199" s="4" t="s">
        <v>547</v>
      </c>
    </row>
    <row r="200" spans="1:52" s="4" customFormat="1" ht="13.5" customHeight="1" x14ac:dyDescent="0.25">
      <c r="A200" s="4" t="s">
        <v>926</v>
      </c>
      <c r="B200" s="4" t="s">
        <v>760</v>
      </c>
      <c r="C200" s="4" t="s">
        <v>703</v>
      </c>
      <c r="D200" s="4">
        <v>198</v>
      </c>
      <c r="E200" s="4" t="s">
        <v>147</v>
      </c>
      <c r="F200" s="4" t="s">
        <v>403</v>
      </c>
      <c r="G200" s="4" t="s">
        <v>43</v>
      </c>
      <c r="H200" s="4" t="s">
        <v>337</v>
      </c>
      <c r="I200" s="4" t="s">
        <v>398</v>
      </c>
      <c r="J200" s="4">
        <v>52959448</v>
      </c>
      <c r="K200" s="4">
        <v>1</v>
      </c>
      <c r="L200" s="4" t="s">
        <v>585</v>
      </c>
      <c r="M200" s="19">
        <v>44586</v>
      </c>
      <c r="N200" s="4">
        <v>40000000</v>
      </c>
      <c r="O200" s="4">
        <v>5000000</v>
      </c>
      <c r="P200" s="4" t="s">
        <v>393</v>
      </c>
      <c r="Q200" s="4">
        <v>8</v>
      </c>
      <c r="S200" s="4">
        <f t="shared" si="3"/>
        <v>240</v>
      </c>
      <c r="T200" s="19">
        <v>44588</v>
      </c>
      <c r="U200" s="19">
        <v>44830</v>
      </c>
      <c r="V200" s="4">
        <v>15000000</v>
      </c>
      <c r="Y200" s="4">
        <v>90</v>
      </c>
      <c r="Z200" s="19">
        <v>44921</v>
      </c>
      <c r="AB200" s="19"/>
      <c r="AC200" s="19"/>
      <c r="AD200" s="19"/>
      <c r="AF200" s="19"/>
      <c r="AG200" s="19"/>
      <c r="AH200" s="19"/>
      <c r="AI200" s="19"/>
      <c r="AN200" s="19"/>
      <c r="AO200" s="19"/>
      <c r="AS200" s="18">
        <f>+N200+V200+W200+X200</f>
        <v>55000000</v>
      </c>
      <c r="AT200" s="19">
        <v>44921</v>
      </c>
      <c r="AU200" s="4" t="s">
        <v>1368</v>
      </c>
      <c r="AY200" s="4" t="s">
        <v>547</v>
      </c>
      <c r="AZ200" s="4" t="s">
        <v>547</v>
      </c>
    </row>
    <row r="201" spans="1:52" s="4" customFormat="1" ht="13.5" customHeight="1" x14ac:dyDescent="0.25">
      <c r="A201" s="4" t="s">
        <v>926</v>
      </c>
      <c r="B201" s="4" t="s">
        <v>760</v>
      </c>
      <c r="C201" s="4" t="s">
        <v>703</v>
      </c>
      <c r="D201" s="4">
        <v>199</v>
      </c>
      <c r="E201" s="4" t="s">
        <v>147</v>
      </c>
      <c r="F201" s="4" t="s">
        <v>403</v>
      </c>
      <c r="G201" s="4" t="s">
        <v>43</v>
      </c>
      <c r="H201" s="4" t="s">
        <v>430</v>
      </c>
      <c r="I201" s="4" t="s">
        <v>398</v>
      </c>
      <c r="J201" s="4">
        <v>79422810</v>
      </c>
      <c r="K201" s="4">
        <v>8</v>
      </c>
      <c r="L201" s="4" t="s">
        <v>584</v>
      </c>
      <c r="M201" s="19">
        <v>44587</v>
      </c>
      <c r="N201" s="4">
        <v>40000000</v>
      </c>
      <c r="O201" s="4">
        <v>5000000</v>
      </c>
      <c r="P201" s="4" t="s">
        <v>393</v>
      </c>
      <c r="Q201" s="4">
        <v>8</v>
      </c>
      <c r="S201" s="4">
        <f t="shared" si="3"/>
        <v>240</v>
      </c>
      <c r="T201" s="19">
        <v>44589</v>
      </c>
      <c r="U201" s="19">
        <v>44831</v>
      </c>
      <c r="Z201" s="19"/>
      <c r="AB201" s="19"/>
      <c r="AC201" s="19"/>
      <c r="AD201" s="19"/>
      <c r="AF201" s="19"/>
      <c r="AG201" s="19"/>
      <c r="AH201" s="19"/>
      <c r="AI201" s="19"/>
      <c r="AN201" s="19"/>
      <c r="AO201" s="19"/>
      <c r="AS201" s="18">
        <f>+N201+V201+W201+X201</f>
        <v>40000000</v>
      </c>
      <c r="AT201" s="19">
        <v>44831</v>
      </c>
      <c r="AU201" s="4" t="s">
        <v>1368</v>
      </c>
      <c r="AY201" s="4" t="s">
        <v>547</v>
      </c>
      <c r="AZ201" s="4" t="s">
        <v>547</v>
      </c>
    </row>
    <row r="202" spans="1:52" s="4" customFormat="1" ht="13.5" customHeight="1" x14ac:dyDescent="0.25">
      <c r="A202" s="4" t="s">
        <v>926</v>
      </c>
      <c r="B202" s="4" t="s">
        <v>760</v>
      </c>
      <c r="C202" s="4" t="s">
        <v>703</v>
      </c>
      <c r="D202" s="4">
        <v>200</v>
      </c>
      <c r="E202" s="4" t="s">
        <v>147</v>
      </c>
      <c r="F202" s="4" t="s">
        <v>403</v>
      </c>
      <c r="G202" s="4" t="s">
        <v>43</v>
      </c>
      <c r="H202" s="4" t="s">
        <v>338</v>
      </c>
      <c r="I202" s="4" t="s">
        <v>398</v>
      </c>
      <c r="J202" s="4">
        <v>79508729</v>
      </c>
      <c r="K202" s="4">
        <v>1</v>
      </c>
      <c r="L202" s="4" t="s">
        <v>584</v>
      </c>
      <c r="M202" s="19">
        <v>44587</v>
      </c>
      <c r="N202" s="4">
        <v>40000000</v>
      </c>
      <c r="O202" s="4">
        <v>5000000</v>
      </c>
      <c r="P202" s="4" t="s">
        <v>393</v>
      </c>
      <c r="Q202" s="4">
        <v>8</v>
      </c>
      <c r="S202" s="4">
        <f t="shared" si="3"/>
        <v>240</v>
      </c>
      <c r="T202" s="19">
        <v>44588</v>
      </c>
      <c r="U202" s="19">
        <v>44830</v>
      </c>
      <c r="V202" s="4">
        <v>15000000</v>
      </c>
      <c r="Y202" s="4">
        <v>90</v>
      </c>
      <c r="Z202" s="19">
        <v>44921</v>
      </c>
      <c r="AB202" s="19"/>
      <c r="AC202" s="19"/>
      <c r="AD202" s="19"/>
      <c r="AF202" s="19"/>
      <c r="AG202" s="19"/>
      <c r="AH202" s="19"/>
      <c r="AI202" s="19"/>
      <c r="AN202" s="19"/>
      <c r="AO202" s="19"/>
      <c r="AS202" s="18">
        <f>+N202+V202+W202+X202</f>
        <v>55000000</v>
      </c>
      <c r="AT202" s="19">
        <v>44921</v>
      </c>
      <c r="AU202" s="4" t="s">
        <v>1368</v>
      </c>
      <c r="AY202" s="4" t="s">
        <v>547</v>
      </c>
      <c r="AZ202" s="4" t="s">
        <v>547</v>
      </c>
    </row>
    <row r="203" spans="1:52" s="34" customFormat="1" ht="13.5" customHeight="1" x14ac:dyDescent="0.25">
      <c r="A203" s="34" t="s">
        <v>1354</v>
      </c>
      <c r="B203" s="34" t="s">
        <v>760</v>
      </c>
      <c r="C203" s="34" t="s">
        <v>704</v>
      </c>
      <c r="D203" s="34">
        <v>201</v>
      </c>
      <c r="E203" s="34" t="s">
        <v>148</v>
      </c>
      <c r="F203" s="34" t="s">
        <v>403</v>
      </c>
      <c r="G203" s="34" t="s">
        <v>43</v>
      </c>
      <c r="H203" s="34" t="s">
        <v>339</v>
      </c>
      <c r="I203" s="34" t="s">
        <v>398</v>
      </c>
      <c r="J203" s="34">
        <v>11431239</v>
      </c>
      <c r="K203" s="34">
        <v>2</v>
      </c>
      <c r="L203" s="34" t="s">
        <v>584</v>
      </c>
      <c r="M203" s="36">
        <v>44587</v>
      </c>
      <c r="N203" s="34">
        <v>45600000</v>
      </c>
      <c r="O203" s="34">
        <v>5700000</v>
      </c>
      <c r="P203" s="34" t="s">
        <v>393</v>
      </c>
      <c r="Q203" s="34">
        <v>8</v>
      </c>
      <c r="S203" s="34">
        <f t="shared" si="3"/>
        <v>240</v>
      </c>
      <c r="T203" s="36">
        <v>44593</v>
      </c>
      <c r="U203" s="36">
        <v>44834</v>
      </c>
      <c r="V203" s="34">
        <v>17100000</v>
      </c>
      <c r="Y203" s="34">
        <v>90</v>
      </c>
      <c r="Z203" s="36">
        <v>44926</v>
      </c>
      <c r="AB203" s="36"/>
      <c r="AC203" s="36">
        <v>44728</v>
      </c>
      <c r="AD203" s="36">
        <v>44728</v>
      </c>
      <c r="AE203" s="34" t="s">
        <v>768</v>
      </c>
      <c r="AF203" s="36">
        <v>44729</v>
      </c>
      <c r="AG203" s="36">
        <v>44835</v>
      </c>
      <c r="AH203" s="36">
        <v>44728</v>
      </c>
      <c r="AI203" s="36">
        <v>44728</v>
      </c>
      <c r="AJ203" s="34" t="s">
        <v>767</v>
      </c>
      <c r="AK203" s="34">
        <v>34646</v>
      </c>
      <c r="AL203" s="34" t="s">
        <v>398</v>
      </c>
      <c r="AM203" s="34">
        <v>1022398033</v>
      </c>
      <c r="AN203" s="36"/>
      <c r="AO203" s="36"/>
      <c r="AS203" s="35">
        <f>+N203+V203+W203+X203</f>
        <v>62700000</v>
      </c>
      <c r="AT203" s="36">
        <v>44926</v>
      </c>
      <c r="AU203" s="34" t="s">
        <v>1368</v>
      </c>
      <c r="AY203" s="34" t="s">
        <v>548</v>
      </c>
      <c r="AZ203" s="34" t="s">
        <v>548</v>
      </c>
    </row>
    <row r="204" spans="1:52" s="4" customFormat="1" ht="13.5" customHeight="1" x14ac:dyDescent="0.25">
      <c r="A204" s="4" t="s">
        <v>926</v>
      </c>
      <c r="B204" s="4" t="s">
        <v>760</v>
      </c>
      <c r="C204" s="4" t="s">
        <v>667</v>
      </c>
      <c r="D204" s="4">
        <v>202</v>
      </c>
      <c r="E204" s="4" t="s">
        <v>61</v>
      </c>
      <c r="F204" s="4" t="s">
        <v>403</v>
      </c>
      <c r="G204" s="4" t="s">
        <v>44</v>
      </c>
      <c r="H204" s="4" t="s">
        <v>340</v>
      </c>
      <c r="I204" s="4" t="s">
        <v>398</v>
      </c>
      <c r="J204" s="4">
        <v>51809587</v>
      </c>
      <c r="K204" s="4">
        <v>0</v>
      </c>
      <c r="L204" s="4" t="s">
        <v>585</v>
      </c>
      <c r="M204" s="19">
        <v>44586</v>
      </c>
      <c r="N204" s="4">
        <v>18400000</v>
      </c>
      <c r="O204" s="4">
        <v>2300000</v>
      </c>
      <c r="P204" s="4" t="s">
        <v>393</v>
      </c>
      <c r="Q204" s="4">
        <v>8</v>
      </c>
      <c r="S204" s="4">
        <f t="shared" si="3"/>
        <v>240</v>
      </c>
      <c r="T204" s="19">
        <v>44588</v>
      </c>
      <c r="U204" s="19">
        <v>44830</v>
      </c>
      <c r="V204" s="4">
        <v>6900000</v>
      </c>
      <c r="Y204" s="4">
        <v>90</v>
      </c>
      <c r="Z204" s="19">
        <v>44921</v>
      </c>
      <c r="AB204" s="19"/>
      <c r="AC204" s="19"/>
      <c r="AD204" s="19"/>
      <c r="AF204" s="19"/>
      <c r="AG204" s="19"/>
      <c r="AH204" s="19"/>
      <c r="AI204" s="19"/>
      <c r="AN204" s="19"/>
      <c r="AO204" s="19"/>
      <c r="AS204" s="18">
        <f>+N204+V204+W204+X204</f>
        <v>25300000</v>
      </c>
      <c r="AT204" s="19">
        <v>44921</v>
      </c>
      <c r="AU204" s="4" t="s">
        <v>1368</v>
      </c>
      <c r="AY204" s="4" t="s">
        <v>511</v>
      </c>
      <c r="AZ204" s="4" t="s">
        <v>511</v>
      </c>
    </row>
    <row r="205" spans="1:52" s="4" customFormat="1" ht="13.5" customHeight="1" x14ac:dyDescent="0.25">
      <c r="A205" s="4" t="s">
        <v>926</v>
      </c>
      <c r="B205" s="4" t="s">
        <v>760</v>
      </c>
      <c r="C205" s="4" t="s">
        <v>705</v>
      </c>
      <c r="D205" s="4">
        <v>203</v>
      </c>
      <c r="E205" s="4" t="s">
        <v>61</v>
      </c>
      <c r="F205" s="4" t="s">
        <v>403</v>
      </c>
      <c r="G205" s="4" t="s">
        <v>44</v>
      </c>
      <c r="H205" s="4" t="s">
        <v>341</v>
      </c>
      <c r="I205" s="4" t="s">
        <v>398</v>
      </c>
      <c r="J205" s="4">
        <v>1013610594</v>
      </c>
      <c r="K205" s="4">
        <v>9</v>
      </c>
      <c r="L205" s="4" t="s">
        <v>584</v>
      </c>
      <c r="M205" s="19">
        <v>44587</v>
      </c>
      <c r="N205" s="4">
        <v>18400000</v>
      </c>
      <c r="O205" s="4">
        <v>2300000</v>
      </c>
      <c r="P205" s="4" t="s">
        <v>393</v>
      </c>
      <c r="Q205" s="4">
        <v>8</v>
      </c>
      <c r="S205" s="4">
        <f t="shared" si="3"/>
        <v>240</v>
      </c>
      <c r="T205" s="19">
        <v>44593</v>
      </c>
      <c r="U205" s="19">
        <v>44834</v>
      </c>
      <c r="V205" s="4">
        <v>7590000</v>
      </c>
      <c r="Y205" s="4">
        <v>99</v>
      </c>
      <c r="Z205" s="19">
        <v>44935</v>
      </c>
      <c r="AB205" s="19"/>
      <c r="AC205" s="19"/>
      <c r="AD205" s="19"/>
      <c r="AF205" s="19"/>
      <c r="AG205" s="19"/>
      <c r="AH205" s="19"/>
      <c r="AI205" s="19"/>
      <c r="AN205" s="19"/>
      <c r="AO205" s="19"/>
      <c r="AS205" s="18">
        <f>+N205+V205+W205+X205</f>
        <v>25990000</v>
      </c>
      <c r="AT205" s="19">
        <v>44935</v>
      </c>
      <c r="AU205" s="4" t="s">
        <v>1368</v>
      </c>
      <c r="AY205" s="4" t="s">
        <v>549</v>
      </c>
      <c r="AZ205" s="4" t="s">
        <v>549</v>
      </c>
    </row>
    <row r="206" spans="1:52" s="4" customFormat="1" ht="13.5" customHeight="1" x14ac:dyDescent="0.25">
      <c r="A206" s="4" t="s">
        <v>926</v>
      </c>
      <c r="B206" s="4" t="s">
        <v>760</v>
      </c>
      <c r="C206" s="4" t="s">
        <v>626</v>
      </c>
      <c r="D206" s="4">
        <v>204</v>
      </c>
      <c r="E206" s="4" t="s">
        <v>89</v>
      </c>
      <c r="F206" s="4" t="s">
        <v>403</v>
      </c>
      <c r="G206" s="4" t="s">
        <v>44</v>
      </c>
      <c r="H206" s="4" t="s">
        <v>342</v>
      </c>
      <c r="I206" s="4" t="s">
        <v>398</v>
      </c>
      <c r="J206" s="4">
        <v>52057352</v>
      </c>
      <c r="K206" s="4">
        <v>2</v>
      </c>
      <c r="L206" s="4" t="s">
        <v>585</v>
      </c>
      <c r="M206" s="19">
        <v>44586</v>
      </c>
      <c r="N206" s="4">
        <v>20800000</v>
      </c>
      <c r="O206" s="4">
        <v>2600000</v>
      </c>
      <c r="P206" s="4" t="s">
        <v>393</v>
      </c>
      <c r="Q206" s="4">
        <v>8</v>
      </c>
      <c r="S206" s="4">
        <f t="shared" si="3"/>
        <v>240</v>
      </c>
      <c r="T206" s="19">
        <v>44587</v>
      </c>
      <c r="U206" s="19">
        <v>44829</v>
      </c>
      <c r="V206" s="4">
        <v>7973333</v>
      </c>
      <c r="Y206" s="4">
        <v>92</v>
      </c>
      <c r="Z206" s="19">
        <v>44922</v>
      </c>
      <c r="AB206" s="19"/>
      <c r="AC206" s="19"/>
      <c r="AD206" s="19"/>
      <c r="AF206" s="19"/>
      <c r="AG206" s="19"/>
      <c r="AH206" s="19"/>
      <c r="AI206" s="19"/>
      <c r="AN206" s="19"/>
      <c r="AO206" s="19"/>
      <c r="AS206" s="18">
        <f>+N206+V206+W206+X206</f>
        <v>28773333</v>
      </c>
      <c r="AT206" s="19">
        <v>44922</v>
      </c>
      <c r="AU206" s="4" t="s">
        <v>1368</v>
      </c>
      <c r="AY206" s="4" t="s">
        <v>473</v>
      </c>
      <c r="AZ206" s="4" t="s">
        <v>473</v>
      </c>
    </row>
    <row r="207" spans="1:52" s="4" customFormat="1" ht="13.5" customHeight="1" x14ac:dyDescent="0.25">
      <c r="A207" s="4" t="s">
        <v>926</v>
      </c>
      <c r="B207" s="4" t="s">
        <v>760</v>
      </c>
      <c r="C207" s="4" t="s">
        <v>706</v>
      </c>
      <c r="D207" s="4">
        <v>205</v>
      </c>
      <c r="E207" s="4" t="s">
        <v>117</v>
      </c>
      <c r="F207" s="4" t="s">
        <v>403</v>
      </c>
      <c r="G207" s="4" t="s">
        <v>43</v>
      </c>
      <c r="H207" s="4" t="s">
        <v>343</v>
      </c>
      <c r="I207" s="4" t="s">
        <v>398</v>
      </c>
      <c r="J207" s="4">
        <v>1012424346</v>
      </c>
      <c r="K207" s="4">
        <v>8</v>
      </c>
      <c r="L207" s="4" t="s">
        <v>584</v>
      </c>
      <c r="M207" s="19">
        <v>44587</v>
      </c>
      <c r="N207" s="4">
        <v>37600000</v>
      </c>
      <c r="O207" s="4">
        <v>4700000</v>
      </c>
      <c r="P207" s="4" t="s">
        <v>393</v>
      </c>
      <c r="Q207" s="4">
        <v>8</v>
      </c>
      <c r="S207" s="4">
        <f t="shared" si="3"/>
        <v>240</v>
      </c>
      <c r="T207" s="19">
        <v>44594</v>
      </c>
      <c r="U207" s="19">
        <v>44835</v>
      </c>
      <c r="V207" s="4">
        <v>14100000</v>
      </c>
      <c r="Y207" s="4">
        <v>90</v>
      </c>
      <c r="Z207" s="19">
        <v>44927</v>
      </c>
      <c r="AB207" s="19"/>
      <c r="AC207" s="19"/>
      <c r="AD207" s="19"/>
      <c r="AF207" s="19"/>
      <c r="AG207" s="19"/>
      <c r="AH207" s="19"/>
      <c r="AI207" s="19"/>
      <c r="AN207" s="19"/>
      <c r="AO207" s="19"/>
      <c r="AS207" s="18">
        <f>+N207+V207+W207+X207</f>
        <v>51700000</v>
      </c>
      <c r="AT207" s="19">
        <v>44927</v>
      </c>
      <c r="AU207" s="4" t="s">
        <v>1368</v>
      </c>
      <c r="AY207" s="4" t="s">
        <v>550</v>
      </c>
      <c r="AZ207" s="4" t="s">
        <v>550</v>
      </c>
    </row>
    <row r="208" spans="1:52" s="4" customFormat="1" ht="13.5" customHeight="1" x14ac:dyDescent="0.25">
      <c r="A208" s="4" t="s">
        <v>926</v>
      </c>
      <c r="B208" s="4" t="s">
        <v>760</v>
      </c>
      <c r="C208" s="4" t="s">
        <v>699</v>
      </c>
      <c r="D208" s="4">
        <v>206</v>
      </c>
      <c r="E208" s="4" t="s">
        <v>116</v>
      </c>
      <c r="F208" s="4" t="s">
        <v>403</v>
      </c>
      <c r="G208" s="4" t="s">
        <v>43</v>
      </c>
      <c r="H208" s="4" t="s">
        <v>344</v>
      </c>
      <c r="I208" s="4" t="s">
        <v>398</v>
      </c>
      <c r="J208" s="4">
        <v>52953158</v>
      </c>
      <c r="K208" s="4">
        <v>3</v>
      </c>
      <c r="L208" s="4" t="s">
        <v>585</v>
      </c>
      <c r="M208" s="19">
        <v>44587</v>
      </c>
      <c r="N208" s="4">
        <v>40000000</v>
      </c>
      <c r="O208" s="4">
        <v>5000000</v>
      </c>
      <c r="P208" s="4" t="s">
        <v>393</v>
      </c>
      <c r="Q208" s="4">
        <v>8</v>
      </c>
      <c r="S208" s="4">
        <f t="shared" si="3"/>
        <v>240</v>
      </c>
      <c r="T208" s="19">
        <v>44593</v>
      </c>
      <c r="U208" s="19">
        <v>44834</v>
      </c>
      <c r="V208" s="4">
        <v>15000000</v>
      </c>
      <c r="Y208" s="4">
        <v>90</v>
      </c>
      <c r="Z208" s="19">
        <v>44925</v>
      </c>
      <c r="AB208" s="19"/>
      <c r="AC208" s="19"/>
      <c r="AD208" s="19"/>
      <c r="AF208" s="19"/>
      <c r="AG208" s="19"/>
      <c r="AH208" s="19"/>
      <c r="AI208" s="19"/>
      <c r="AN208" s="19"/>
      <c r="AO208" s="19"/>
      <c r="AS208" s="18">
        <f>+N208+V208+W208+X208</f>
        <v>55000000</v>
      </c>
      <c r="AT208" s="19">
        <v>44925</v>
      </c>
      <c r="AU208" s="4" t="s">
        <v>1368</v>
      </c>
      <c r="AY208" s="4" t="s">
        <v>543</v>
      </c>
      <c r="AZ208" s="4" t="s">
        <v>543</v>
      </c>
    </row>
    <row r="209" spans="1:52" s="4" customFormat="1" ht="13.5" customHeight="1" x14ac:dyDescent="0.25">
      <c r="A209" s="4" t="s">
        <v>926</v>
      </c>
      <c r="B209" s="4" t="s">
        <v>760</v>
      </c>
      <c r="C209" s="4" t="s">
        <v>707</v>
      </c>
      <c r="D209" s="4">
        <v>207</v>
      </c>
      <c r="E209" s="4" t="s">
        <v>149</v>
      </c>
      <c r="F209" s="4" t="s">
        <v>403</v>
      </c>
      <c r="G209" s="4" t="s">
        <v>44</v>
      </c>
      <c r="H209" s="4" t="s">
        <v>345</v>
      </c>
      <c r="I209" s="4" t="s">
        <v>398</v>
      </c>
      <c r="J209" s="4">
        <v>1022371251</v>
      </c>
      <c r="K209" s="4">
        <v>4</v>
      </c>
      <c r="L209" s="4" t="s">
        <v>585</v>
      </c>
      <c r="M209" s="19">
        <v>44587</v>
      </c>
      <c r="N209" s="4">
        <v>22000000</v>
      </c>
      <c r="O209" s="4">
        <v>2750000</v>
      </c>
      <c r="P209" s="4" t="s">
        <v>393</v>
      </c>
      <c r="Q209" s="4">
        <v>8</v>
      </c>
      <c r="S209" s="4">
        <f t="shared" si="3"/>
        <v>240</v>
      </c>
      <c r="T209" s="19">
        <v>44593</v>
      </c>
      <c r="U209" s="19">
        <v>44834</v>
      </c>
      <c r="Z209" s="19"/>
      <c r="AB209" s="19"/>
      <c r="AC209" s="19"/>
      <c r="AD209" s="19"/>
      <c r="AF209" s="19"/>
      <c r="AG209" s="19"/>
      <c r="AH209" s="19"/>
      <c r="AI209" s="19"/>
      <c r="AN209" s="19"/>
      <c r="AO209" s="19"/>
      <c r="AS209" s="18">
        <f>+N209+V209+W209+X209</f>
        <v>22000000</v>
      </c>
      <c r="AT209" s="19">
        <v>44834</v>
      </c>
      <c r="AU209" s="4" t="s">
        <v>1368</v>
      </c>
      <c r="AY209" s="4" t="s">
        <v>551</v>
      </c>
      <c r="AZ209" s="4" t="s">
        <v>551</v>
      </c>
    </row>
    <row r="210" spans="1:52" s="4" customFormat="1" ht="13.5" customHeight="1" x14ac:dyDescent="0.25">
      <c r="A210" s="4" t="s">
        <v>926</v>
      </c>
      <c r="B210" s="4" t="s">
        <v>760</v>
      </c>
      <c r="C210" s="4" t="s">
        <v>707</v>
      </c>
      <c r="D210" s="4">
        <v>208</v>
      </c>
      <c r="E210" s="4" t="s">
        <v>149</v>
      </c>
      <c r="F210" s="4" t="s">
        <v>403</v>
      </c>
      <c r="G210" s="4" t="s">
        <v>44</v>
      </c>
      <c r="H210" s="4" t="s">
        <v>346</v>
      </c>
      <c r="I210" s="4" t="s">
        <v>398</v>
      </c>
      <c r="J210" s="4">
        <v>24713978</v>
      </c>
      <c r="K210" s="4">
        <v>5</v>
      </c>
      <c r="L210" s="4" t="s">
        <v>585</v>
      </c>
      <c r="M210" s="19">
        <v>44587</v>
      </c>
      <c r="N210" s="4">
        <v>22000000</v>
      </c>
      <c r="O210" s="4">
        <v>2750000</v>
      </c>
      <c r="P210" s="4" t="s">
        <v>393</v>
      </c>
      <c r="Q210" s="4">
        <v>8</v>
      </c>
      <c r="S210" s="4">
        <f t="shared" si="3"/>
        <v>240</v>
      </c>
      <c r="T210" s="19">
        <v>44593</v>
      </c>
      <c r="U210" s="19">
        <v>44834</v>
      </c>
      <c r="Z210" s="19"/>
      <c r="AB210" s="19"/>
      <c r="AC210" s="19"/>
      <c r="AD210" s="19"/>
      <c r="AF210" s="19"/>
      <c r="AG210" s="19"/>
      <c r="AH210" s="19"/>
      <c r="AI210" s="19"/>
      <c r="AN210" s="19"/>
      <c r="AO210" s="19"/>
      <c r="AS210" s="18">
        <f>+N210+V210+W210+X210</f>
        <v>22000000</v>
      </c>
      <c r="AT210" s="19">
        <v>44834</v>
      </c>
      <c r="AU210" s="4" t="s">
        <v>1368</v>
      </c>
      <c r="AY210" s="4" t="s">
        <v>551</v>
      </c>
      <c r="AZ210" s="4" t="s">
        <v>551</v>
      </c>
    </row>
    <row r="211" spans="1:52" s="4" customFormat="1" ht="13.5" customHeight="1" x14ac:dyDescent="0.25">
      <c r="A211" s="4" t="s">
        <v>926</v>
      </c>
      <c r="B211" s="4" t="s">
        <v>760</v>
      </c>
      <c r="C211" s="4" t="s">
        <v>708</v>
      </c>
      <c r="D211" s="4">
        <v>209</v>
      </c>
      <c r="E211" s="4" t="s">
        <v>125</v>
      </c>
      <c r="F211" s="4" t="s">
        <v>403</v>
      </c>
      <c r="G211" s="4" t="s">
        <v>44</v>
      </c>
      <c r="H211" s="4" t="s">
        <v>347</v>
      </c>
      <c r="I211" s="4" t="s">
        <v>398</v>
      </c>
      <c r="J211" s="4">
        <v>73153494</v>
      </c>
      <c r="K211" s="4">
        <v>7</v>
      </c>
      <c r="L211" s="4" t="s">
        <v>584</v>
      </c>
      <c r="M211" s="19">
        <v>44587</v>
      </c>
      <c r="N211" s="4">
        <v>23800000</v>
      </c>
      <c r="O211" s="4">
        <v>3400000</v>
      </c>
      <c r="P211" s="4" t="s">
        <v>392</v>
      </c>
      <c r="Q211" s="4">
        <v>7</v>
      </c>
      <c r="S211" s="4">
        <f t="shared" si="3"/>
        <v>210</v>
      </c>
      <c r="T211" s="19">
        <v>44621</v>
      </c>
      <c r="U211" s="19">
        <v>44834</v>
      </c>
      <c r="V211" s="4">
        <v>6800000</v>
      </c>
      <c r="Y211" s="4">
        <v>60</v>
      </c>
      <c r="Z211" s="19">
        <v>44895</v>
      </c>
      <c r="AB211" s="19"/>
      <c r="AC211" s="19"/>
      <c r="AD211" s="19"/>
      <c r="AF211" s="19"/>
      <c r="AG211" s="19"/>
      <c r="AH211" s="19"/>
      <c r="AI211" s="19"/>
      <c r="AN211" s="19"/>
      <c r="AO211" s="19"/>
      <c r="AS211" s="18">
        <f>+N211+V211+W211+X211</f>
        <v>30600000</v>
      </c>
      <c r="AT211" s="19">
        <v>44895</v>
      </c>
      <c r="AU211" s="4" t="s">
        <v>1368</v>
      </c>
      <c r="AY211" s="4" t="s">
        <v>552</v>
      </c>
      <c r="AZ211" s="4" t="s">
        <v>552</v>
      </c>
    </row>
    <row r="212" spans="1:52" s="4" customFormat="1" ht="13.5" customHeight="1" x14ac:dyDescent="0.25">
      <c r="A212" s="4" t="s">
        <v>926</v>
      </c>
      <c r="B212" s="4" t="s">
        <v>760</v>
      </c>
      <c r="C212" s="4" t="s">
        <v>709</v>
      </c>
      <c r="D212" s="4">
        <v>210</v>
      </c>
      <c r="E212" s="4" t="s">
        <v>150</v>
      </c>
      <c r="F212" s="4" t="s">
        <v>403</v>
      </c>
      <c r="G212" s="4" t="s">
        <v>43</v>
      </c>
      <c r="H212" s="4" t="s">
        <v>348</v>
      </c>
      <c r="I212" s="4" t="s">
        <v>398</v>
      </c>
      <c r="J212" s="4">
        <v>1049627824</v>
      </c>
      <c r="K212" s="4">
        <v>3</v>
      </c>
      <c r="L212" s="4" t="s">
        <v>584</v>
      </c>
      <c r="M212" s="19">
        <v>44588</v>
      </c>
      <c r="N212" s="4">
        <v>27300000</v>
      </c>
      <c r="O212" s="4">
        <v>4550000</v>
      </c>
      <c r="P212" s="4" t="s">
        <v>390</v>
      </c>
      <c r="Q212" s="4">
        <v>6</v>
      </c>
      <c r="S212" s="4">
        <f t="shared" si="3"/>
        <v>180</v>
      </c>
      <c r="T212" s="19">
        <v>44593</v>
      </c>
      <c r="U212" s="19">
        <v>44773</v>
      </c>
      <c r="Z212" s="19"/>
      <c r="AB212" s="19"/>
      <c r="AC212" s="19"/>
      <c r="AD212" s="19"/>
      <c r="AF212" s="19"/>
      <c r="AG212" s="19"/>
      <c r="AH212" s="19"/>
      <c r="AI212" s="19"/>
      <c r="AN212" s="19"/>
      <c r="AO212" s="19"/>
      <c r="AS212" s="18">
        <f>+N212+V212+W212+X212</f>
        <v>27300000</v>
      </c>
      <c r="AT212" s="19">
        <v>44773</v>
      </c>
      <c r="AU212" s="4" t="s">
        <v>1368</v>
      </c>
      <c r="AY212" s="4" t="s">
        <v>553</v>
      </c>
      <c r="AZ212" s="4" t="s">
        <v>553</v>
      </c>
    </row>
    <row r="213" spans="1:52" s="4" customFormat="1" ht="13.5" customHeight="1" x14ac:dyDescent="0.25">
      <c r="A213" s="4" t="s">
        <v>926</v>
      </c>
      <c r="B213" s="4" t="s">
        <v>760</v>
      </c>
      <c r="C213" s="4" t="s">
        <v>710</v>
      </c>
      <c r="D213" s="4">
        <v>211</v>
      </c>
      <c r="E213" s="4" t="s">
        <v>151</v>
      </c>
      <c r="F213" s="4" t="s">
        <v>403</v>
      </c>
      <c r="G213" s="4" t="s">
        <v>43</v>
      </c>
      <c r="H213" s="4" t="s">
        <v>349</v>
      </c>
      <c r="I213" s="4" t="s">
        <v>398</v>
      </c>
      <c r="J213" s="4">
        <v>1094958690</v>
      </c>
      <c r="K213" s="4">
        <v>7</v>
      </c>
      <c r="L213" s="4" t="s">
        <v>584</v>
      </c>
      <c r="M213" s="19">
        <v>44587</v>
      </c>
      <c r="N213" s="4">
        <v>40000000</v>
      </c>
      <c r="O213" s="4">
        <v>5000000</v>
      </c>
      <c r="P213" s="4" t="s">
        <v>393</v>
      </c>
      <c r="Q213" s="4">
        <v>8</v>
      </c>
      <c r="S213" s="4">
        <f t="shared" si="3"/>
        <v>240</v>
      </c>
      <c r="T213" s="19">
        <v>44593</v>
      </c>
      <c r="U213" s="19">
        <v>44834</v>
      </c>
      <c r="V213" s="4">
        <v>15000000</v>
      </c>
      <c r="Y213" s="4">
        <v>90</v>
      </c>
      <c r="Z213" s="19">
        <v>44925</v>
      </c>
      <c r="AB213" s="19"/>
      <c r="AC213" s="19"/>
      <c r="AD213" s="19"/>
      <c r="AF213" s="19"/>
      <c r="AG213" s="19"/>
      <c r="AH213" s="19"/>
      <c r="AI213" s="19"/>
      <c r="AN213" s="19"/>
      <c r="AO213" s="19"/>
      <c r="AS213" s="18">
        <f>+N213+V213+W213+X213</f>
        <v>55000000</v>
      </c>
      <c r="AT213" s="19">
        <v>44925</v>
      </c>
      <c r="AU213" s="4" t="s">
        <v>1368</v>
      </c>
      <c r="AY213" s="4" t="s">
        <v>554</v>
      </c>
      <c r="AZ213" s="4" t="s">
        <v>554</v>
      </c>
    </row>
    <row r="214" spans="1:52" s="16" customFormat="1" ht="13.5" customHeight="1" x14ac:dyDescent="0.25">
      <c r="A214" s="16" t="s">
        <v>807</v>
      </c>
      <c r="B214" s="16" t="s">
        <v>760</v>
      </c>
      <c r="C214" s="16" t="s">
        <v>609</v>
      </c>
      <c r="D214" s="16">
        <v>212</v>
      </c>
      <c r="E214" s="16" t="s">
        <v>72</v>
      </c>
      <c r="F214" s="16" t="s">
        <v>403</v>
      </c>
      <c r="G214" s="16" t="s">
        <v>44</v>
      </c>
      <c r="H214" s="16" t="s">
        <v>350</v>
      </c>
      <c r="I214" s="16" t="s">
        <v>398</v>
      </c>
      <c r="J214" s="16">
        <v>1000283517</v>
      </c>
      <c r="K214" s="16">
        <v>0</v>
      </c>
      <c r="L214" s="16" t="s">
        <v>585</v>
      </c>
      <c r="M214" s="30">
        <v>44586</v>
      </c>
      <c r="N214" s="16">
        <v>20800000</v>
      </c>
      <c r="O214" s="16">
        <v>2600000</v>
      </c>
      <c r="P214" s="16" t="s">
        <v>393</v>
      </c>
      <c r="Q214" s="16">
        <v>8</v>
      </c>
      <c r="S214" s="16">
        <f t="shared" si="3"/>
        <v>240</v>
      </c>
      <c r="T214" s="30">
        <v>44587</v>
      </c>
      <c r="U214" s="30">
        <v>44829</v>
      </c>
      <c r="Z214" s="30"/>
      <c r="AB214" s="30"/>
      <c r="AC214" s="30">
        <v>44784</v>
      </c>
      <c r="AD214" s="30">
        <v>44704</v>
      </c>
      <c r="AE214" s="16" t="s">
        <v>1108</v>
      </c>
      <c r="AF214" s="30">
        <v>44824</v>
      </c>
      <c r="AG214" s="30">
        <v>44948</v>
      </c>
      <c r="AH214" s="30"/>
      <c r="AI214" s="30"/>
      <c r="AN214" s="30"/>
      <c r="AO214" s="30"/>
      <c r="AS214" s="29">
        <f>+N214+V214+W214+X214</f>
        <v>20800000</v>
      </c>
      <c r="AT214" s="30">
        <v>44948</v>
      </c>
      <c r="AU214" s="16" t="s">
        <v>1368</v>
      </c>
      <c r="AY214" s="16" t="s">
        <v>456</v>
      </c>
      <c r="AZ214" s="16" t="s">
        <v>456</v>
      </c>
    </row>
    <row r="215" spans="1:52" s="81" customFormat="1" ht="13.5" customHeight="1" x14ac:dyDescent="0.2">
      <c r="A215" s="4" t="s">
        <v>926</v>
      </c>
      <c r="B215" s="4" t="s">
        <v>760</v>
      </c>
      <c r="C215" s="5" t="s">
        <v>711</v>
      </c>
      <c r="D215" s="4">
        <v>213</v>
      </c>
      <c r="E215" s="4" t="s">
        <v>152</v>
      </c>
      <c r="F215" s="4" t="s">
        <v>403</v>
      </c>
      <c r="G215" s="4" t="s">
        <v>44</v>
      </c>
      <c r="H215" s="74" t="s">
        <v>351</v>
      </c>
      <c r="I215" s="5" t="s">
        <v>398</v>
      </c>
      <c r="J215" s="4">
        <v>1031174346</v>
      </c>
      <c r="K215" s="5">
        <v>3</v>
      </c>
      <c r="L215" s="75" t="s">
        <v>584</v>
      </c>
      <c r="M215" s="19">
        <v>44588</v>
      </c>
      <c r="N215" s="18">
        <v>18400000</v>
      </c>
      <c r="O215" s="76">
        <v>2300000</v>
      </c>
      <c r="P215" s="4" t="s">
        <v>393</v>
      </c>
      <c r="Q215" s="4">
        <v>8</v>
      </c>
      <c r="R215" s="5"/>
      <c r="S215" s="5">
        <f t="shared" si="3"/>
        <v>240</v>
      </c>
      <c r="T215" s="21">
        <v>44593</v>
      </c>
      <c r="U215" s="21">
        <v>44834</v>
      </c>
      <c r="V215" s="20"/>
      <c r="W215" s="5"/>
      <c r="X215" s="5"/>
      <c r="Y215" s="5"/>
      <c r="Z215" s="21"/>
      <c r="AA215" s="5"/>
      <c r="AB215" s="21"/>
      <c r="AC215" s="21"/>
      <c r="AD215" s="21"/>
      <c r="AE215" s="5"/>
      <c r="AF215" s="21"/>
      <c r="AG215" s="21"/>
      <c r="AH215" s="21"/>
      <c r="AI215" s="21"/>
      <c r="AJ215" s="77"/>
      <c r="AK215" s="21"/>
      <c r="AL215" s="5"/>
      <c r="AM215" s="5"/>
      <c r="AN215" s="21"/>
      <c r="AO215" s="21"/>
      <c r="AP215" s="5"/>
      <c r="AQ215" s="5"/>
      <c r="AR215" s="5"/>
      <c r="AS215" s="78">
        <f>+N215+V215+W215+X215</f>
        <v>18400000</v>
      </c>
      <c r="AT215" s="79">
        <v>44834</v>
      </c>
      <c r="AU215" s="17" t="s">
        <v>1368</v>
      </c>
      <c r="AV215" s="5"/>
      <c r="AW215" s="5"/>
      <c r="AX215" s="5"/>
      <c r="AY215" s="4" t="s">
        <v>555</v>
      </c>
      <c r="AZ215" s="80" t="s">
        <v>555</v>
      </c>
    </row>
    <row r="216" spans="1:52" s="81" customFormat="1" ht="13.5" customHeight="1" x14ac:dyDescent="0.2">
      <c r="A216" s="4" t="s">
        <v>926</v>
      </c>
      <c r="B216" s="4" t="s">
        <v>760</v>
      </c>
      <c r="C216" s="5" t="s">
        <v>712</v>
      </c>
      <c r="D216" s="4">
        <v>214</v>
      </c>
      <c r="E216" s="4" t="s">
        <v>153</v>
      </c>
      <c r="F216" s="4" t="s">
        <v>403</v>
      </c>
      <c r="G216" s="4" t="s">
        <v>44</v>
      </c>
      <c r="H216" s="74" t="s">
        <v>352</v>
      </c>
      <c r="I216" s="5" t="s">
        <v>398</v>
      </c>
      <c r="J216" s="4">
        <v>1032489935</v>
      </c>
      <c r="K216" s="5">
        <v>8</v>
      </c>
      <c r="L216" s="75" t="s">
        <v>585</v>
      </c>
      <c r="M216" s="19">
        <v>44587</v>
      </c>
      <c r="N216" s="18">
        <v>18400000</v>
      </c>
      <c r="O216" s="76">
        <v>2300000</v>
      </c>
      <c r="P216" s="4" t="s">
        <v>393</v>
      </c>
      <c r="Q216" s="4">
        <v>8</v>
      </c>
      <c r="R216" s="5"/>
      <c r="S216" s="5">
        <f t="shared" si="3"/>
        <v>240</v>
      </c>
      <c r="T216" s="21">
        <v>44588</v>
      </c>
      <c r="U216" s="21">
        <v>44830</v>
      </c>
      <c r="V216" s="20">
        <v>8050000</v>
      </c>
      <c r="W216" s="5"/>
      <c r="X216" s="5"/>
      <c r="Y216" s="5">
        <v>105</v>
      </c>
      <c r="Z216" s="21">
        <v>44937</v>
      </c>
      <c r="AA216" s="5"/>
      <c r="AB216" s="21"/>
      <c r="AC216" s="21"/>
      <c r="AD216" s="21"/>
      <c r="AE216" s="5"/>
      <c r="AF216" s="21"/>
      <c r="AG216" s="21"/>
      <c r="AH216" s="21"/>
      <c r="AI216" s="21"/>
      <c r="AJ216" s="77"/>
      <c r="AK216" s="21"/>
      <c r="AL216" s="5"/>
      <c r="AM216" s="5"/>
      <c r="AN216" s="21"/>
      <c r="AO216" s="21"/>
      <c r="AP216" s="5"/>
      <c r="AQ216" s="5"/>
      <c r="AR216" s="5"/>
      <c r="AS216" s="78">
        <f>+N216+V216+W216+X216</f>
        <v>26450000</v>
      </c>
      <c r="AT216" s="79">
        <v>44937</v>
      </c>
      <c r="AU216" s="17" t="s">
        <v>1368</v>
      </c>
      <c r="AV216" s="5"/>
      <c r="AW216" s="5"/>
      <c r="AX216" s="5"/>
      <c r="AY216" s="4" t="s">
        <v>556</v>
      </c>
      <c r="AZ216" s="80" t="s">
        <v>556</v>
      </c>
    </row>
    <row r="217" spans="1:52" s="34" customFormat="1" ht="13.5" customHeight="1" x14ac:dyDescent="0.25">
      <c r="A217" s="34" t="s">
        <v>1354</v>
      </c>
      <c r="B217" s="34" t="s">
        <v>760</v>
      </c>
      <c r="C217" s="34" t="s">
        <v>616</v>
      </c>
      <c r="D217" s="34">
        <v>216</v>
      </c>
      <c r="E217" s="34" t="s">
        <v>79</v>
      </c>
      <c r="F217" s="34" t="s">
        <v>403</v>
      </c>
      <c r="G217" s="34" t="s">
        <v>43</v>
      </c>
      <c r="H217" s="34" t="s">
        <v>353</v>
      </c>
      <c r="I217" s="34" t="s">
        <v>398</v>
      </c>
      <c r="J217" s="34">
        <v>1032496258</v>
      </c>
      <c r="K217" s="34">
        <v>9</v>
      </c>
      <c r="L217" s="34" t="s">
        <v>584</v>
      </c>
      <c r="M217" s="36">
        <v>44588</v>
      </c>
      <c r="N217" s="34">
        <v>40000000</v>
      </c>
      <c r="O217" s="34">
        <v>5000000</v>
      </c>
      <c r="P217" s="34" t="s">
        <v>393</v>
      </c>
      <c r="Q217" s="34">
        <v>8</v>
      </c>
      <c r="S217" s="34">
        <f t="shared" si="3"/>
        <v>240</v>
      </c>
      <c r="T217" s="36">
        <v>44595</v>
      </c>
      <c r="U217" s="36">
        <v>44836</v>
      </c>
      <c r="V217" s="34">
        <v>17500000</v>
      </c>
      <c r="Y217" s="34">
        <v>105</v>
      </c>
      <c r="Z217" s="36">
        <v>44943</v>
      </c>
      <c r="AB217" s="36"/>
      <c r="AC217" s="36"/>
      <c r="AD217" s="36"/>
      <c r="AF217" s="36"/>
      <c r="AG217" s="36"/>
      <c r="AH217" s="36">
        <v>44840</v>
      </c>
      <c r="AI217" s="36">
        <v>44840</v>
      </c>
      <c r="AJ217" s="34" t="s">
        <v>930</v>
      </c>
      <c r="AK217" s="34">
        <v>34438</v>
      </c>
      <c r="AL217" s="34" t="s">
        <v>398</v>
      </c>
      <c r="AM217" s="34">
        <v>1049638120</v>
      </c>
      <c r="AN217" s="36"/>
      <c r="AO217" s="36"/>
      <c r="AS217" s="35">
        <f>+N217+V217+W217+X217</f>
        <v>57500000</v>
      </c>
      <c r="AT217" s="36">
        <v>44943</v>
      </c>
      <c r="AU217" s="34" t="s">
        <v>1368</v>
      </c>
      <c r="AY217" s="34" t="s">
        <v>463</v>
      </c>
      <c r="AZ217" s="34" t="s">
        <v>463</v>
      </c>
    </row>
    <row r="218" spans="1:52" s="81" customFormat="1" ht="13.5" customHeight="1" x14ac:dyDescent="0.2">
      <c r="A218" s="4" t="s">
        <v>926</v>
      </c>
      <c r="B218" s="4" t="s">
        <v>760</v>
      </c>
      <c r="C218" s="5" t="s">
        <v>713</v>
      </c>
      <c r="D218" s="4">
        <v>217</v>
      </c>
      <c r="E218" s="4" t="s">
        <v>77</v>
      </c>
      <c r="F218" s="4" t="s">
        <v>403</v>
      </c>
      <c r="G218" s="4" t="s">
        <v>43</v>
      </c>
      <c r="H218" s="74" t="s">
        <v>354</v>
      </c>
      <c r="I218" s="5" t="s">
        <v>398</v>
      </c>
      <c r="J218" s="4">
        <v>1098672831</v>
      </c>
      <c r="K218" s="5">
        <v>4</v>
      </c>
      <c r="L218" s="75" t="s">
        <v>584</v>
      </c>
      <c r="M218" s="19">
        <v>44588</v>
      </c>
      <c r="N218" s="18">
        <v>40000000</v>
      </c>
      <c r="O218" s="76">
        <v>5000000</v>
      </c>
      <c r="P218" s="4" t="s">
        <v>393</v>
      </c>
      <c r="Q218" s="4">
        <v>8</v>
      </c>
      <c r="R218" s="5"/>
      <c r="S218" s="5">
        <f t="shared" si="3"/>
        <v>240</v>
      </c>
      <c r="T218" s="21">
        <v>44593</v>
      </c>
      <c r="U218" s="21">
        <v>44834</v>
      </c>
      <c r="V218" s="20">
        <v>15000000</v>
      </c>
      <c r="W218" s="5"/>
      <c r="X218" s="5"/>
      <c r="Y218" s="5">
        <v>90</v>
      </c>
      <c r="Z218" s="21">
        <v>44926</v>
      </c>
      <c r="AA218" s="5"/>
      <c r="AB218" s="21"/>
      <c r="AC218" s="21"/>
      <c r="AD218" s="21"/>
      <c r="AE218" s="5"/>
      <c r="AF218" s="21"/>
      <c r="AG218" s="21"/>
      <c r="AH218" s="21"/>
      <c r="AI218" s="21"/>
      <c r="AJ218" s="77"/>
      <c r="AK218" s="21"/>
      <c r="AL218" s="5"/>
      <c r="AM218" s="5"/>
      <c r="AN218" s="21"/>
      <c r="AO218" s="21"/>
      <c r="AP218" s="5"/>
      <c r="AQ218" s="5"/>
      <c r="AR218" s="5"/>
      <c r="AS218" s="78">
        <f>+N218+V218+W218+X218</f>
        <v>55000000</v>
      </c>
      <c r="AT218" s="79">
        <v>44926</v>
      </c>
      <c r="AU218" s="17" t="s">
        <v>1368</v>
      </c>
      <c r="AV218" s="5"/>
      <c r="AW218" s="5"/>
      <c r="AX218" s="5"/>
      <c r="AY218" s="4" t="s">
        <v>557</v>
      </c>
      <c r="AZ218" s="80" t="s">
        <v>557</v>
      </c>
    </row>
    <row r="219" spans="1:52" s="81" customFormat="1" ht="13.5" customHeight="1" x14ac:dyDescent="0.2">
      <c r="A219" s="4" t="s">
        <v>926</v>
      </c>
      <c r="B219" s="4" t="s">
        <v>760</v>
      </c>
      <c r="C219" s="5" t="s">
        <v>713</v>
      </c>
      <c r="D219" s="4">
        <v>218</v>
      </c>
      <c r="E219" s="4" t="s">
        <v>77</v>
      </c>
      <c r="F219" s="4" t="s">
        <v>403</v>
      </c>
      <c r="G219" s="4" t="s">
        <v>43</v>
      </c>
      <c r="H219" s="74" t="s">
        <v>355</v>
      </c>
      <c r="I219" s="5" t="s">
        <v>398</v>
      </c>
      <c r="J219" s="4">
        <v>1032463611</v>
      </c>
      <c r="K219" s="5">
        <v>4</v>
      </c>
      <c r="L219" s="75" t="s">
        <v>585</v>
      </c>
      <c r="M219" s="19">
        <v>44588</v>
      </c>
      <c r="N219" s="18">
        <v>40000000</v>
      </c>
      <c r="O219" s="76">
        <v>5000000</v>
      </c>
      <c r="P219" s="4" t="s">
        <v>393</v>
      </c>
      <c r="Q219" s="4">
        <v>8</v>
      </c>
      <c r="R219" s="5"/>
      <c r="S219" s="5">
        <f t="shared" si="3"/>
        <v>240</v>
      </c>
      <c r="T219" s="21">
        <v>44593</v>
      </c>
      <c r="U219" s="21">
        <v>44834</v>
      </c>
      <c r="V219" s="20"/>
      <c r="W219" s="5"/>
      <c r="X219" s="5"/>
      <c r="Y219" s="5"/>
      <c r="Z219" s="21"/>
      <c r="AA219" s="5"/>
      <c r="AB219" s="21"/>
      <c r="AC219" s="21"/>
      <c r="AD219" s="21"/>
      <c r="AE219" s="5"/>
      <c r="AF219" s="21"/>
      <c r="AG219" s="21"/>
      <c r="AH219" s="21"/>
      <c r="AI219" s="21"/>
      <c r="AJ219" s="77"/>
      <c r="AK219" s="21"/>
      <c r="AL219" s="5"/>
      <c r="AM219" s="5"/>
      <c r="AN219" s="21"/>
      <c r="AO219" s="21"/>
      <c r="AP219" s="5"/>
      <c r="AQ219" s="5"/>
      <c r="AR219" s="5"/>
      <c r="AS219" s="78">
        <f>+N219+V219+W219+X219</f>
        <v>40000000</v>
      </c>
      <c r="AT219" s="79">
        <v>44834</v>
      </c>
      <c r="AU219" s="17" t="s">
        <v>1368</v>
      </c>
      <c r="AV219" s="5"/>
      <c r="AW219" s="5"/>
      <c r="AX219" s="5"/>
      <c r="AY219" s="4" t="s">
        <v>557</v>
      </c>
      <c r="AZ219" s="80" t="s">
        <v>557</v>
      </c>
    </row>
    <row r="220" spans="1:52" s="81" customFormat="1" ht="13.5" customHeight="1" x14ac:dyDescent="0.2">
      <c r="A220" s="4" t="s">
        <v>926</v>
      </c>
      <c r="B220" s="4" t="s">
        <v>760</v>
      </c>
      <c r="C220" s="5" t="s">
        <v>713</v>
      </c>
      <c r="D220" s="4">
        <v>219</v>
      </c>
      <c r="E220" s="4" t="s">
        <v>77</v>
      </c>
      <c r="F220" s="4" t="s">
        <v>403</v>
      </c>
      <c r="G220" s="4" t="s">
        <v>43</v>
      </c>
      <c r="H220" s="74" t="s">
        <v>356</v>
      </c>
      <c r="I220" s="5" t="s">
        <v>398</v>
      </c>
      <c r="J220" s="4">
        <v>79344520</v>
      </c>
      <c r="K220" s="5">
        <v>2</v>
      </c>
      <c r="L220" s="75" t="s">
        <v>584</v>
      </c>
      <c r="M220" s="19">
        <v>44588</v>
      </c>
      <c r="N220" s="18">
        <v>40000000</v>
      </c>
      <c r="O220" s="76">
        <v>5000000</v>
      </c>
      <c r="P220" s="4" t="s">
        <v>393</v>
      </c>
      <c r="Q220" s="4">
        <v>8</v>
      </c>
      <c r="R220" s="5"/>
      <c r="S220" s="5">
        <f t="shared" si="3"/>
        <v>240</v>
      </c>
      <c r="T220" s="21">
        <v>44593</v>
      </c>
      <c r="U220" s="21">
        <v>44834</v>
      </c>
      <c r="V220" s="20">
        <v>15000000</v>
      </c>
      <c r="W220" s="5"/>
      <c r="X220" s="5"/>
      <c r="Y220" s="5">
        <v>90</v>
      </c>
      <c r="Z220" s="21">
        <v>44925</v>
      </c>
      <c r="AA220" s="5"/>
      <c r="AB220" s="21"/>
      <c r="AC220" s="21"/>
      <c r="AD220" s="21"/>
      <c r="AE220" s="5"/>
      <c r="AF220" s="21"/>
      <c r="AG220" s="21"/>
      <c r="AH220" s="21"/>
      <c r="AI220" s="21"/>
      <c r="AJ220" s="77"/>
      <c r="AK220" s="21"/>
      <c r="AL220" s="5"/>
      <c r="AM220" s="5"/>
      <c r="AN220" s="21"/>
      <c r="AO220" s="21"/>
      <c r="AP220" s="5"/>
      <c r="AQ220" s="5"/>
      <c r="AR220" s="5"/>
      <c r="AS220" s="78">
        <f>+N220+V220+W220+X220</f>
        <v>55000000</v>
      </c>
      <c r="AT220" s="79">
        <v>44925</v>
      </c>
      <c r="AU220" s="17" t="s">
        <v>1368</v>
      </c>
      <c r="AV220" s="5"/>
      <c r="AW220" s="5"/>
      <c r="AX220" s="5"/>
      <c r="AY220" s="4" t="s">
        <v>557</v>
      </c>
      <c r="AZ220" s="80" t="s">
        <v>557</v>
      </c>
    </row>
    <row r="221" spans="1:52" s="81" customFormat="1" ht="13.5" customHeight="1" x14ac:dyDescent="0.2">
      <c r="A221" s="4" t="s">
        <v>926</v>
      </c>
      <c r="B221" s="4" t="s">
        <v>760</v>
      </c>
      <c r="C221" s="5" t="s">
        <v>714</v>
      </c>
      <c r="D221" s="4">
        <v>220</v>
      </c>
      <c r="E221" s="4" t="s">
        <v>152</v>
      </c>
      <c r="F221" s="4" t="s">
        <v>403</v>
      </c>
      <c r="G221" s="4" t="s">
        <v>44</v>
      </c>
      <c r="H221" s="74" t="s">
        <v>357</v>
      </c>
      <c r="I221" s="5" t="s">
        <v>398</v>
      </c>
      <c r="J221" s="4">
        <v>53040256</v>
      </c>
      <c r="K221" s="5">
        <v>2</v>
      </c>
      <c r="L221" s="75" t="s">
        <v>585</v>
      </c>
      <c r="M221" s="19">
        <v>44587</v>
      </c>
      <c r="N221" s="18">
        <v>18400000</v>
      </c>
      <c r="O221" s="76">
        <v>2300000</v>
      </c>
      <c r="P221" s="4" t="s">
        <v>393</v>
      </c>
      <c r="Q221" s="4">
        <v>8</v>
      </c>
      <c r="R221" s="5"/>
      <c r="S221" s="5">
        <f t="shared" si="3"/>
        <v>240</v>
      </c>
      <c r="T221" s="21">
        <v>44588</v>
      </c>
      <c r="U221" s="21">
        <v>44830</v>
      </c>
      <c r="V221" s="20">
        <v>6900000</v>
      </c>
      <c r="W221" s="5"/>
      <c r="X221" s="5"/>
      <c r="Y221" s="5">
        <v>90</v>
      </c>
      <c r="Z221" s="21">
        <v>44921</v>
      </c>
      <c r="AA221" s="5"/>
      <c r="AB221" s="21"/>
      <c r="AC221" s="21"/>
      <c r="AD221" s="21"/>
      <c r="AE221" s="5"/>
      <c r="AF221" s="21"/>
      <c r="AG221" s="21"/>
      <c r="AH221" s="21"/>
      <c r="AI221" s="21"/>
      <c r="AJ221" s="77"/>
      <c r="AK221" s="21"/>
      <c r="AL221" s="5"/>
      <c r="AM221" s="5"/>
      <c r="AN221" s="21"/>
      <c r="AO221" s="21"/>
      <c r="AP221" s="5"/>
      <c r="AQ221" s="5"/>
      <c r="AR221" s="5"/>
      <c r="AS221" s="78">
        <f>+N221+V221+W221+X221</f>
        <v>25300000</v>
      </c>
      <c r="AT221" s="79">
        <v>44921</v>
      </c>
      <c r="AU221" s="17" t="s">
        <v>1368</v>
      </c>
      <c r="AV221" s="5"/>
      <c r="AW221" s="5"/>
      <c r="AX221" s="5"/>
      <c r="AY221" s="4" t="s">
        <v>558</v>
      </c>
      <c r="AZ221" s="80" t="s">
        <v>558</v>
      </c>
    </row>
    <row r="222" spans="1:52" s="81" customFormat="1" ht="13.5" customHeight="1" x14ac:dyDescent="0.2">
      <c r="A222" s="4" t="s">
        <v>926</v>
      </c>
      <c r="B222" s="4" t="s">
        <v>760</v>
      </c>
      <c r="C222" s="5" t="s">
        <v>715</v>
      </c>
      <c r="D222" s="4">
        <v>221</v>
      </c>
      <c r="E222" s="4" t="s">
        <v>154</v>
      </c>
      <c r="F222" s="4" t="s">
        <v>403</v>
      </c>
      <c r="G222" s="4" t="s">
        <v>43</v>
      </c>
      <c r="H222" s="74" t="s">
        <v>358</v>
      </c>
      <c r="I222" s="5" t="s">
        <v>398</v>
      </c>
      <c r="J222" s="4">
        <v>24581999</v>
      </c>
      <c r="K222" s="5">
        <v>1</v>
      </c>
      <c r="L222" s="75" t="s">
        <v>585</v>
      </c>
      <c r="M222" s="19">
        <v>44589</v>
      </c>
      <c r="N222" s="18">
        <v>40000000</v>
      </c>
      <c r="O222" s="76">
        <v>5000000</v>
      </c>
      <c r="P222" s="4" t="s">
        <v>393</v>
      </c>
      <c r="Q222" s="4">
        <v>8</v>
      </c>
      <c r="R222" s="5"/>
      <c r="S222" s="5">
        <f t="shared" si="3"/>
        <v>240</v>
      </c>
      <c r="T222" s="21">
        <v>44593</v>
      </c>
      <c r="U222" s="21">
        <v>44834</v>
      </c>
      <c r="V222" s="20"/>
      <c r="W222" s="5"/>
      <c r="X222" s="5"/>
      <c r="Y222" s="5"/>
      <c r="Z222" s="21"/>
      <c r="AA222" s="5"/>
      <c r="AB222" s="21"/>
      <c r="AC222" s="21"/>
      <c r="AD222" s="21"/>
      <c r="AE222" s="5"/>
      <c r="AF222" s="21"/>
      <c r="AG222" s="21"/>
      <c r="AH222" s="21"/>
      <c r="AI222" s="21"/>
      <c r="AJ222" s="77"/>
      <c r="AK222" s="21"/>
      <c r="AL222" s="5"/>
      <c r="AM222" s="5"/>
      <c r="AN222" s="21"/>
      <c r="AO222" s="21"/>
      <c r="AP222" s="5"/>
      <c r="AQ222" s="5"/>
      <c r="AR222" s="5"/>
      <c r="AS222" s="78">
        <f>+N222+V222+W222+X222</f>
        <v>40000000</v>
      </c>
      <c r="AT222" s="79">
        <v>44834</v>
      </c>
      <c r="AU222" s="17" t="s">
        <v>1368</v>
      </c>
      <c r="AV222" s="5"/>
      <c r="AW222" s="5"/>
      <c r="AX222" s="5"/>
      <c r="AY222" s="4" t="s">
        <v>559</v>
      </c>
      <c r="AZ222" s="80" t="s">
        <v>559</v>
      </c>
    </row>
    <row r="223" spans="1:52" s="81" customFormat="1" ht="13.5" customHeight="1" x14ac:dyDescent="0.2">
      <c r="A223" s="4" t="s">
        <v>926</v>
      </c>
      <c r="B223" s="4" t="s">
        <v>760</v>
      </c>
      <c r="C223" s="5" t="s">
        <v>715</v>
      </c>
      <c r="D223" s="4">
        <v>222</v>
      </c>
      <c r="E223" s="4" t="s">
        <v>154</v>
      </c>
      <c r="F223" s="4" t="s">
        <v>403</v>
      </c>
      <c r="G223" s="4" t="s">
        <v>43</v>
      </c>
      <c r="H223" s="74" t="s">
        <v>359</v>
      </c>
      <c r="I223" s="5" t="s">
        <v>398</v>
      </c>
      <c r="J223" s="4">
        <v>79538529</v>
      </c>
      <c r="K223" s="5">
        <v>1</v>
      </c>
      <c r="L223" s="75" t="s">
        <v>584</v>
      </c>
      <c r="M223" s="19">
        <v>44589</v>
      </c>
      <c r="N223" s="18">
        <v>40000000</v>
      </c>
      <c r="O223" s="76">
        <v>5000000</v>
      </c>
      <c r="P223" s="4" t="s">
        <v>393</v>
      </c>
      <c r="Q223" s="4">
        <v>8</v>
      </c>
      <c r="R223" s="5"/>
      <c r="S223" s="5">
        <f t="shared" si="3"/>
        <v>240</v>
      </c>
      <c r="T223" s="21">
        <v>44593</v>
      </c>
      <c r="U223" s="21">
        <v>44834</v>
      </c>
      <c r="V223" s="20">
        <v>15000000</v>
      </c>
      <c r="W223" s="5"/>
      <c r="X223" s="5"/>
      <c r="Y223" s="5">
        <v>90</v>
      </c>
      <c r="Z223" s="21">
        <v>44926</v>
      </c>
      <c r="AA223" s="5"/>
      <c r="AB223" s="21"/>
      <c r="AC223" s="21"/>
      <c r="AD223" s="21"/>
      <c r="AE223" s="5"/>
      <c r="AF223" s="21"/>
      <c r="AG223" s="21"/>
      <c r="AH223" s="21"/>
      <c r="AI223" s="21"/>
      <c r="AJ223" s="77"/>
      <c r="AK223" s="21"/>
      <c r="AL223" s="5"/>
      <c r="AM223" s="5"/>
      <c r="AN223" s="21"/>
      <c r="AO223" s="21"/>
      <c r="AP223" s="5"/>
      <c r="AQ223" s="5"/>
      <c r="AR223" s="5"/>
      <c r="AS223" s="78">
        <f>+N223+V223+W223+X223</f>
        <v>55000000</v>
      </c>
      <c r="AT223" s="79">
        <v>44926</v>
      </c>
      <c r="AU223" s="17" t="s">
        <v>1368</v>
      </c>
      <c r="AV223" s="5"/>
      <c r="AW223" s="5"/>
      <c r="AX223" s="5"/>
      <c r="AY223" s="4" t="s">
        <v>559</v>
      </c>
      <c r="AZ223" s="80" t="s">
        <v>559</v>
      </c>
    </row>
    <row r="224" spans="1:52" s="81" customFormat="1" ht="13.5" customHeight="1" x14ac:dyDescent="0.2">
      <c r="A224" s="4" t="s">
        <v>926</v>
      </c>
      <c r="B224" s="4" t="s">
        <v>760</v>
      </c>
      <c r="C224" s="5" t="s">
        <v>715</v>
      </c>
      <c r="D224" s="4">
        <v>223</v>
      </c>
      <c r="E224" s="4" t="s">
        <v>154</v>
      </c>
      <c r="F224" s="4" t="s">
        <v>403</v>
      </c>
      <c r="G224" s="4" t="s">
        <v>43</v>
      </c>
      <c r="H224" s="74" t="s">
        <v>360</v>
      </c>
      <c r="I224" s="5" t="s">
        <v>398</v>
      </c>
      <c r="J224" s="4">
        <v>19465942</v>
      </c>
      <c r="K224" s="5">
        <v>8</v>
      </c>
      <c r="L224" s="75" t="s">
        <v>584</v>
      </c>
      <c r="M224" s="19">
        <v>44588</v>
      </c>
      <c r="N224" s="18">
        <v>40000000</v>
      </c>
      <c r="O224" s="76">
        <v>5000000</v>
      </c>
      <c r="P224" s="4" t="s">
        <v>393</v>
      </c>
      <c r="Q224" s="4">
        <v>8</v>
      </c>
      <c r="R224" s="5"/>
      <c r="S224" s="5">
        <f t="shared" si="3"/>
        <v>240</v>
      </c>
      <c r="T224" s="21">
        <v>44593</v>
      </c>
      <c r="U224" s="21">
        <v>44834</v>
      </c>
      <c r="V224" s="20">
        <v>15000000</v>
      </c>
      <c r="W224" s="5"/>
      <c r="X224" s="5"/>
      <c r="Y224" s="5">
        <v>90</v>
      </c>
      <c r="Z224" s="21">
        <v>44926</v>
      </c>
      <c r="AA224" s="5"/>
      <c r="AB224" s="21"/>
      <c r="AC224" s="21"/>
      <c r="AD224" s="21"/>
      <c r="AE224" s="5"/>
      <c r="AF224" s="21"/>
      <c r="AG224" s="21"/>
      <c r="AH224" s="21"/>
      <c r="AI224" s="21"/>
      <c r="AJ224" s="77"/>
      <c r="AK224" s="21"/>
      <c r="AL224" s="5"/>
      <c r="AM224" s="5"/>
      <c r="AN224" s="21"/>
      <c r="AO224" s="21"/>
      <c r="AP224" s="5"/>
      <c r="AQ224" s="5"/>
      <c r="AR224" s="5"/>
      <c r="AS224" s="78">
        <f>+N224+V224+W224+X224</f>
        <v>55000000</v>
      </c>
      <c r="AT224" s="79">
        <v>44926</v>
      </c>
      <c r="AU224" s="17" t="s">
        <v>1368</v>
      </c>
      <c r="AV224" s="5"/>
      <c r="AW224" s="5"/>
      <c r="AX224" s="5"/>
      <c r="AY224" s="4" t="s">
        <v>559</v>
      </c>
      <c r="AZ224" s="80" t="s">
        <v>559</v>
      </c>
    </row>
    <row r="225" spans="1:52" s="81" customFormat="1" ht="13.5" customHeight="1" x14ac:dyDescent="0.2">
      <c r="A225" s="4" t="s">
        <v>926</v>
      </c>
      <c r="B225" s="4" t="s">
        <v>760</v>
      </c>
      <c r="C225" s="5" t="s">
        <v>716</v>
      </c>
      <c r="D225" s="4">
        <v>224</v>
      </c>
      <c r="E225" s="4" t="s">
        <v>155</v>
      </c>
      <c r="F225" s="4" t="s">
        <v>403</v>
      </c>
      <c r="G225" s="4" t="s">
        <v>43</v>
      </c>
      <c r="H225" s="74" t="s">
        <v>361</v>
      </c>
      <c r="I225" s="5" t="s">
        <v>398</v>
      </c>
      <c r="J225" s="4">
        <v>1088290280</v>
      </c>
      <c r="K225" s="5">
        <v>1</v>
      </c>
      <c r="L225" s="75" t="s">
        <v>584</v>
      </c>
      <c r="M225" s="19">
        <v>44589</v>
      </c>
      <c r="N225" s="18">
        <v>36400000</v>
      </c>
      <c r="O225" s="76">
        <v>4550000</v>
      </c>
      <c r="P225" s="4" t="s">
        <v>393</v>
      </c>
      <c r="Q225" s="4">
        <v>8</v>
      </c>
      <c r="R225" s="5"/>
      <c r="S225" s="5">
        <f t="shared" si="3"/>
        <v>240</v>
      </c>
      <c r="T225" s="21">
        <v>44593</v>
      </c>
      <c r="U225" s="21">
        <v>44834</v>
      </c>
      <c r="V225" s="20">
        <v>13650000</v>
      </c>
      <c r="W225" s="5"/>
      <c r="X225" s="5"/>
      <c r="Y225" s="5">
        <v>90</v>
      </c>
      <c r="Z225" s="21">
        <v>44926</v>
      </c>
      <c r="AA225" s="5"/>
      <c r="AB225" s="21"/>
      <c r="AC225" s="21"/>
      <c r="AD225" s="21"/>
      <c r="AE225" s="5"/>
      <c r="AF225" s="21"/>
      <c r="AG225" s="21"/>
      <c r="AH225" s="21"/>
      <c r="AI225" s="21"/>
      <c r="AJ225" s="77"/>
      <c r="AK225" s="21"/>
      <c r="AL225" s="5"/>
      <c r="AM225" s="5"/>
      <c r="AN225" s="21"/>
      <c r="AO225" s="21"/>
      <c r="AP225" s="5"/>
      <c r="AQ225" s="5"/>
      <c r="AR225" s="5"/>
      <c r="AS225" s="78">
        <f>+N225+V225+W225+X225</f>
        <v>50050000</v>
      </c>
      <c r="AT225" s="79">
        <v>44926</v>
      </c>
      <c r="AU225" s="17" t="s">
        <v>1368</v>
      </c>
      <c r="AV225" s="5"/>
      <c r="AW225" s="5"/>
      <c r="AX225" s="5"/>
      <c r="AY225" s="4" t="s">
        <v>560</v>
      </c>
      <c r="AZ225" s="80" t="s">
        <v>560</v>
      </c>
    </row>
    <row r="226" spans="1:52" s="81" customFormat="1" ht="13.5" customHeight="1" x14ac:dyDescent="0.2">
      <c r="A226" s="4" t="s">
        <v>926</v>
      </c>
      <c r="B226" s="4" t="s">
        <v>760</v>
      </c>
      <c r="C226" s="5" t="s">
        <v>717</v>
      </c>
      <c r="D226" s="4">
        <v>225</v>
      </c>
      <c r="E226" s="4" t="s">
        <v>156</v>
      </c>
      <c r="F226" s="4" t="s">
        <v>403</v>
      </c>
      <c r="G226" s="4" t="s">
        <v>43</v>
      </c>
      <c r="H226" s="74" t="s">
        <v>362</v>
      </c>
      <c r="I226" s="5" t="s">
        <v>398</v>
      </c>
      <c r="J226" s="4">
        <v>51962571</v>
      </c>
      <c r="K226" s="5">
        <v>7</v>
      </c>
      <c r="L226" s="75" t="s">
        <v>585</v>
      </c>
      <c r="M226" s="19">
        <v>44589</v>
      </c>
      <c r="N226" s="18">
        <v>36400000</v>
      </c>
      <c r="O226" s="76">
        <v>4550000</v>
      </c>
      <c r="P226" s="4" t="s">
        <v>393</v>
      </c>
      <c r="Q226" s="4">
        <v>8</v>
      </c>
      <c r="R226" s="5"/>
      <c r="S226" s="5">
        <f t="shared" si="3"/>
        <v>240</v>
      </c>
      <c r="T226" s="21">
        <v>44593</v>
      </c>
      <c r="U226" s="21">
        <v>44834</v>
      </c>
      <c r="V226" s="20">
        <v>13650000</v>
      </c>
      <c r="W226" s="5"/>
      <c r="X226" s="5"/>
      <c r="Y226" s="5">
        <v>90</v>
      </c>
      <c r="Z226" s="21">
        <v>44926</v>
      </c>
      <c r="AA226" s="5"/>
      <c r="AB226" s="21"/>
      <c r="AC226" s="21"/>
      <c r="AD226" s="21"/>
      <c r="AE226" s="5"/>
      <c r="AF226" s="21"/>
      <c r="AG226" s="21"/>
      <c r="AH226" s="21"/>
      <c r="AI226" s="21"/>
      <c r="AJ226" s="77"/>
      <c r="AK226" s="21"/>
      <c r="AL226" s="5"/>
      <c r="AM226" s="5"/>
      <c r="AN226" s="21"/>
      <c r="AO226" s="21"/>
      <c r="AP226" s="5"/>
      <c r="AQ226" s="5"/>
      <c r="AR226" s="5"/>
      <c r="AS226" s="78">
        <f>+N226+V226+W226+X226</f>
        <v>50050000</v>
      </c>
      <c r="AT226" s="79">
        <v>44926</v>
      </c>
      <c r="AU226" s="17" t="s">
        <v>1368</v>
      </c>
      <c r="AV226" s="5"/>
      <c r="AW226" s="5"/>
      <c r="AX226" s="5"/>
      <c r="AY226" s="4" t="s">
        <v>561</v>
      </c>
      <c r="AZ226" s="80" t="s">
        <v>561</v>
      </c>
    </row>
    <row r="227" spans="1:52" s="81" customFormat="1" ht="13.5" customHeight="1" x14ac:dyDescent="0.2">
      <c r="A227" s="4" t="s">
        <v>926</v>
      </c>
      <c r="B227" s="4" t="s">
        <v>760</v>
      </c>
      <c r="C227" s="5" t="s">
        <v>718</v>
      </c>
      <c r="D227" s="4">
        <v>226</v>
      </c>
      <c r="E227" s="4" t="s">
        <v>157</v>
      </c>
      <c r="F227" s="4" t="s">
        <v>403</v>
      </c>
      <c r="G227" s="4" t="s">
        <v>43</v>
      </c>
      <c r="H227" s="74" t="s">
        <v>363</v>
      </c>
      <c r="I227" s="5" t="s">
        <v>398</v>
      </c>
      <c r="J227" s="4">
        <v>1121934991</v>
      </c>
      <c r="K227" s="5">
        <v>2</v>
      </c>
      <c r="L227" s="75" t="s">
        <v>584</v>
      </c>
      <c r="M227" s="19">
        <v>44589</v>
      </c>
      <c r="N227" s="18">
        <v>41600000</v>
      </c>
      <c r="O227" s="76">
        <v>5200000</v>
      </c>
      <c r="P227" s="4" t="s">
        <v>393</v>
      </c>
      <c r="Q227" s="4">
        <v>8</v>
      </c>
      <c r="R227" s="5"/>
      <c r="S227" s="5">
        <f t="shared" si="3"/>
        <v>240</v>
      </c>
      <c r="T227" s="21">
        <v>44593</v>
      </c>
      <c r="U227" s="21">
        <v>44834</v>
      </c>
      <c r="V227" s="20">
        <v>15600000</v>
      </c>
      <c r="W227" s="5"/>
      <c r="X227" s="5"/>
      <c r="Y227" s="5">
        <v>90</v>
      </c>
      <c r="Z227" s="21">
        <v>44925</v>
      </c>
      <c r="AA227" s="5"/>
      <c r="AB227" s="21"/>
      <c r="AC227" s="21"/>
      <c r="AD227" s="21"/>
      <c r="AE227" s="5"/>
      <c r="AF227" s="21"/>
      <c r="AG227" s="21"/>
      <c r="AH227" s="21"/>
      <c r="AI227" s="21"/>
      <c r="AJ227" s="77"/>
      <c r="AK227" s="21"/>
      <c r="AL227" s="5"/>
      <c r="AM227" s="5"/>
      <c r="AN227" s="21"/>
      <c r="AO227" s="21"/>
      <c r="AP227" s="5"/>
      <c r="AQ227" s="5"/>
      <c r="AR227" s="5"/>
      <c r="AS227" s="78">
        <f>+N227+V227+W227+X227</f>
        <v>57200000</v>
      </c>
      <c r="AT227" s="79">
        <v>44925</v>
      </c>
      <c r="AU227" s="17" t="s">
        <v>1368</v>
      </c>
      <c r="AV227" s="5"/>
      <c r="AW227" s="5"/>
      <c r="AX227" s="5"/>
      <c r="AY227" s="4" t="s">
        <v>562</v>
      </c>
      <c r="AZ227" s="80" t="s">
        <v>562</v>
      </c>
    </row>
    <row r="228" spans="1:52" s="81" customFormat="1" ht="13.5" customHeight="1" x14ac:dyDescent="0.2">
      <c r="A228" s="4" t="s">
        <v>926</v>
      </c>
      <c r="B228" s="4" t="s">
        <v>760</v>
      </c>
      <c r="C228" s="5" t="s">
        <v>718</v>
      </c>
      <c r="D228" s="4">
        <v>227</v>
      </c>
      <c r="E228" s="4" t="s">
        <v>157</v>
      </c>
      <c r="F228" s="4" t="s">
        <v>403</v>
      </c>
      <c r="G228" s="4" t="s">
        <v>43</v>
      </c>
      <c r="H228" s="74" t="s">
        <v>364</v>
      </c>
      <c r="I228" s="5" t="s">
        <v>398</v>
      </c>
      <c r="J228" s="4">
        <v>79732132</v>
      </c>
      <c r="K228" s="5">
        <v>2</v>
      </c>
      <c r="L228" s="75" t="s">
        <v>584</v>
      </c>
      <c r="M228" s="19">
        <v>44589</v>
      </c>
      <c r="N228" s="18">
        <v>41600000</v>
      </c>
      <c r="O228" s="76">
        <v>5200000</v>
      </c>
      <c r="P228" s="4" t="s">
        <v>393</v>
      </c>
      <c r="Q228" s="4">
        <v>8</v>
      </c>
      <c r="R228" s="5"/>
      <c r="S228" s="5">
        <f t="shared" si="3"/>
        <v>240</v>
      </c>
      <c r="T228" s="21">
        <v>44593</v>
      </c>
      <c r="U228" s="21">
        <v>44834</v>
      </c>
      <c r="V228" s="20">
        <v>15600000</v>
      </c>
      <c r="W228" s="5"/>
      <c r="X228" s="5"/>
      <c r="Y228" s="5">
        <v>90</v>
      </c>
      <c r="Z228" s="21">
        <v>44926</v>
      </c>
      <c r="AA228" s="5"/>
      <c r="AB228" s="21"/>
      <c r="AC228" s="21"/>
      <c r="AD228" s="21"/>
      <c r="AE228" s="5"/>
      <c r="AF228" s="21"/>
      <c r="AG228" s="21"/>
      <c r="AH228" s="21"/>
      <c r="AI228" s="21"/>
      <c r="AJ228" s="77"/>
      <c r="AK228" s="21"/>
      <c r="AL228" s="5"/>
      <c r="AM228" s="5"/>
      <c r="AN228" s="21"/>
      <c r="AO228" s="21"/>
      <c r="AP228" s="5"/>
      <c r="AQ228" s="5"/>
      <c r="AR228" s="5"/>
      <c r="AS228" s="78">
        <f>+N228+V228+W228+X228</f>
        <v>57200000</v>
      </c>
      <c r="AT228" s="79">
        <v>44926</v>
      </c>
      <c r="AU228" s="17" t="s">
        <v>1368</v>
      </c>
      <c r="AV228" s="5"/>
      <c r="AW228" s="5"/>
      <c r="AX228" s="5"/>
      <c r="AY228" s="4" t="s">
        <v>562</v>
      </c>
      <c r="AZ228" s="80" t="s">
        <v>562</v>
      </c>
    </row>
    <row r="229" spans="1:52" s="34" customFormat="1" ht="13.5" customHeight="1" x14ac:dyDescent="0.2">
      <c r="A229" s="31" t="s">
        <v>1354</v>
      </c>
      <c r="B229" s="34" t="s">
        <v>760</v>
      </c>
      <c r="C229" s="34" t="s">
        <v>719</v>
      </c>
      <c r="D229" s="34">
        <v>228</v>
      </c>
      <c r="E229" s="31" t="s">
        <v>140</v>
      </c>
      <c r="F229" s="31" t="s">
        <v>403</v>
      </c>
      <c r="G229" s="31" t="s">
        <v>43</v>
      </c>
      <c r="H229" s="65" t="s">
        <v>365</v>
      </c>
      <c r="I229" s="34" t="s">
        <v>398</v>
      </c>
      <c r="J229" s="31">
        <v>80769796</v>
      </c>
      <c r="K229" s="34">
        <v>6</v>
      </c>
      <c r="L229" s="82" t="s">
        <v>584</v>
      </c>
      <c r="M229" s="33">
        <v>44589</v>
      </c>
      <c r="N229" s="32">
        <v>40000000</v>
      </c>
      <c r="O229" s="67">
        <v>5000000</v>
      </c>
      <c r="P229" s="31" t="s">
        <v>393</v>
      </c>
      <c r="Q229" s="31">
        <v>8</v>
      </c>
      <c r="S229" s="34">
        <f t="shared" si="3"/>
        <v>240</v>
      </c>
      <c r="T229" s="36">
        <v>44593</v>
      </c>
      <c r="U229" s="36">
        <v>44834</v>
      </c>
      <c r="V229" s="35"/>
      <c r="Z229" s="36"/>
      <c r="AB229" s="36"/>
      <c r="AC229" s="36">
        <v>44795</v>
      </c>
      <c r="AD229" s="36">
        <v>44713</v>
      </c>
      <c r="AE229" s="34" t="s">
        <v>929</v>
      </c>
      <c r="AF229" s="36">
        <v>44794</v>
      </c>
      <c r="AG229" s="36">
        <v>44916</v>
      </c>
      <c r="AH229" s="36">
        <v>44795</v>
      </c>
      <c r="AI229" s="36">
        <v>44795</v>
      </c>
      <c r="AJ229" s="65" t="s">
        <v>922</v>
      </c>
      <c r="AK229" s="36">
        <v>30362</v>
      </c>
      <c r="AL229" s="34" t="s">
        <v>398</v>
      </c>
      <c r="AM229" s="34">
        <v>52974516</v>
      </c>
      <c r="AN229" s="36"/>
      <c r="AO229" s="36"/>
      <c r="AS229" s="68">
        <f>+N229+V229+W229+X229</f>
        <v>40000000</v>
      </c>
      <c r="AT229" s="69">
        <v>44916</v>
      </c>
      <c r="AU229" s="37" t="s">
        <v>1368</v>
      </c>
      <c r="AY229" s="31" t="s">
        <v>563</v>
      </c>
      <c r="AZ229" s="70" t="s">
        <v>563</v>
      </c>
    </row>
    <row r="230" spans="1:52" s="81" customFormat="1" ht="13.5" customHeight="1" x14ac:dyDescent="0.2">
      <c r="A230" s="5" t="s">
        <v>770</v>
      </c>
      <c r="B230" s="4" t="s">
        <v>760</v>
      </c>
      <c r="C230" s="5" t="s">
        <v>720</v>
      </c>
      <c r="D230" s="4">
        <v>229</v>
      </c>
      <c r="E230" s="4" t="s">
        <v>158</v>
      </c>
      <c r="F230" s="4" t="s">
        <v>403</v>
      </c>
      <c r="G230" s="4" t="s">
        <v>43</v>
      </c>
      <c r="H230" s="74" t="s">
        <v>366</v>
      </c>
      <c r="I230" s="5" t="s">
        <v>398</v>
      </c>
      <c r="J230" s="4">
        <v>1013607868</v>
      </c>
      <c r="K230" s="5">
        <v>0</v>
      </c>
      <c r="L230" s="75" t="s">
        <v>585</v>
      </c>
      <c r="M230" s="19">
        <v>44589</v>
      </c>
      <c r="N230" s="18">
        <v>41374272</v>
      </c>
      <c r="O230" s="76">
        <v>5171784</v>
      </c>
      <c r="P230" s="4" t="s">
        <v>393</v>
      </c>
      <c r="Q230" s="4">
        <v>8</v>
      </c>
      <c r="R230" s="5"/>
      <c r="S230" s="5">
        <f t="shared" si="3"/>
        <v>240</v>
      </c>
      <c r="T230" s="21">
        <v>44593</v>
      </c>
      <c r="U230" s="21">
        <v>44834</v>
      </c>
      <c r="V230" s="20">
        <v>15515352</v>
      </c>
      <c r="W230" s="5"/>
      <c r="X230" s="5"/>
      <c r="Y230" s="5">
        <v>90</v>
      </c>
      <c r="Z230" s="21">
        <v>44926</v>
      </c>
      <c r="AA230" s="5"/>
      <c r="AB230" s="21"/>
      <c r="AC230" s="21"/>
      <c r="AD230" s="21"/>
      <c r="AE230" s="5"/>
      <c r="AF230" s="21"/>
      <c r="AG230" s="21"/>
      <c r="AH230" s="21"/>
      <c r="AI230" s="21"/>
      <c r="AJ230" s="77"/>
      <c r="AK230" s="21"/>
      <c r="AL230" s="5"/>
      <c r="AM230" s="5"/>
      <c r="AN230" s="21"/>
      <c r="AO230" s="21"/>
      <c r="AP230" s="5"/>
      <c r="AQ230" s="5"/>
      <c r="AR230" s="5"/>
      <c r="AS230" s="78">
        <f>+N230+V230+W230+X230</f>
        <v>56889624</v>
      </c>
      <c r="AT230" s="79">
        <v>44926</v>
      </c>
      <c r="AU230" s="17" t="s">
        <v>1368</v>
      </c>
      <c r="AV230" s="5"/>
      <c r="AW230" s="5"/>
      <c r="AX230" s="5"/>
      <c r="AY230" s="4" t="s">
        <v>564</v>
      </c>
      <c r="AZ230" s="80" t="s">
        <v>564</v>
      </c>
    </row>
    <row r="231" spans="1:52" s="81" customFormat="1" ht="13.5" customHeight="1" x14ac:dyDescent="0.2">
      <c r="A231" s="5" t="s">
        <v>770</v>
      </c>
      <c r="B231" s="4" t="s">
        <v>760</v>
      </c>
      <c r="C231" s="5" t="s">
        <v>698</v>
      </c>
      <c r="D231" s="4">
        <v>230</v>
      </c>
      <c r="E231" s="4" t="s">
        <v>145</v>
      </c>
      <c r="F231" s="4" t="s">
        <v>403</v>
      </c>
      <c r="G231" s="4" t="s">
        <v>43</v>
      </c>
      <c r="H231" s="74" t="s">
        <v>367</v>
      </c>
      <c r="I231" s="5" t="s">
        <v>398</v>
      </c>
      <c r="J231" s="4">
        <v>1022430138</v>
      </c>
      <c r="K231" s="5">
        <v>3</v>
      </c>
      <c r="L231" s="75" t="s">
        <v>585</v>
      </c>
      <c r="M231" s="19">
        <v>44588</v>
      </c>
      <c r="N231" s="18">
        <v>36400000</v>
      </c>
      <c r="O231" s="76">
        <v>4550000</v>
      </c>
      <c r="P231" s="4" t="s">
        <v>393</v>
      </c>
      <c r="Q231" s="4">
        <v>8</v>
      </c>
      <c r="R231" s="5"/>
      <c r="S231" s="5">
        <f t="shared" si="3"/>
        <v>240</v>
      </c>
      <c r="T231" s="21">
        <v>44593</v>
      </c>
      <c r="U231" s="21">
        <v>44834</v>
      </c>
      <c r="V231" s="20">
        <v>13650000</v>
      </c>
      <c r="W231" s="5"/>
      <c r="X231" s="5"/>
      <c r="Y231" s="5">
        <v>90</v>
      </c>
      <c r="Z231" s="21">
        <v>44925</v>
      </c>
      <c r="AA231" s="5"/>
      <c r="AB231" s="21"/>
      <c r="AC231" s="21"/>
      <c r="AD231" s="21"/>
      <c r="AE231" s="5"/>
      <c r="AF231" s="21"/>
      <c r="AG231" s="21"/>
      <c r="AH231" s="21"/>
      <c r="AI231" s="21"/>
      <c r="AJ231" s="77"/>
      <c r="AK231" s="21"/>
      <c r="AL231" s="5"/>
      <c r="AM231" s="5"/>
      <c r="AN231" s="21"/>
      <c r="AO231" s="21"/>
      <c r="AP231" s="5"/>
      <c r="AQ231" s="5"/>
      <c r="AR231" s="5"/>
      <c r="AS231" s="78">
        <f>+N231+V231+W231+X231</f>
        <v>50050000</v>
      </c>
      <c r="AT231" s="79">
        <v>44925</v>
      </c>
      <c r="AU231" s="17" t="s">
        <v>1368</v>
      </c>
      <c r="AV231" s="5"/>
      <c r="AW231" s="5"/>
      <c r="AX231" s="5"/>
      <c r="AY231" s="4" t="s">
        <v>542</v>
      </c>
      <c r="AZ231" s="80" t="s">
        <v>542</v>
      </c>
    </row>
    <row r="232" spans="1:52" s="73" customFormat="1" ht="13.5" customHeight="1" x14ac:dyDescent="0.2">
      <c r="A232" s="92" t="s">
        <v>1232</v>
      </c>
      <c r="B232" s="92" t="s">
        <v>1232</v>
      </c>
      <c r="C232" s="92" t="s">
        <v>1232</v>
      </c>
      <c r="D232" s="92" t="s">
        <v>1232</v>
      </c>
      <c r="E232" s="92" t="s">
        <v>1232</v>
      </c>
      <c r="F232" s="92" t="s">
        <v>1232</v>
      </c>
      <c r="G232" s="92" t="s">
        <v>1232</v>
      </c>
      <c r="H232" s="92" t="s">
        <v>1232</v>
      </c>
      <c r="I232" s="92" t="s">
        <v>1232</v>
      </c>
      <c r="J232" s="92" t="s">
        <v>1232</v>
      </c>
      <c r="K232" s="92" t="s">
        <v>1232</v>
      </c>
      <c r="L232" s="92" t="s">
        <v>1232</v>
      </c>
      <c r="M232" s="127" t="s">
        <v>1232</v>
      </c>
      <c r="N232" s="92" t="s">
        <v>1232</v>
      </c>
      <c r="O232" s="92" t="s">
        <v>1232</v>
      </c>
      <c r="P232" s="92" t="s">
        <v>1232</v>
      </c>
      <c r="Q232" s="92" t="s">
        <v>1232</v>
      </c>
      <c r="R232" s="92" t="s">
        <v>1232</v>
      </c>
      <c r="S232" s="92" t="s">
        <v>1232</v>
      </c>
      <c r="T232" s="127" t="s">
        <v>1232</v>
      </c>
      <c r="U232" s="127" t="s">
        <v>1232</v>
      </c>
      <c r="V232" s="92" t="s">
        <v>1232</v>
      </c>
      <c r="W232" s="92" t="s">
        <v>1232</v>
      </c>
      <c r="X232" s="92" t="s">
        <v>1232</v>
      </c>
      <c r="Y232" s="92" t="s">
        <v>1232</v>
      </c>
      <c r="Z232" s="127" t="s">
        <v>1232</v>
      </c>
      <c r="AA232" s="92" t="s">
        <v>1232</v>
      </c>
      <c r="AB232" s="127" t="s">
        <v>1232</v>
      </c>
      <c r="AC232" s="127" t="s">
        <v>1232</v>
      </c>
      <c r="AD232" s="127" t="s">
        <v>1232</v>
      </c>
      <c r="AE232" s="92" t="s">
        <v>1232</v>
      </c>
      <c r="AF232" s="127" t="s">
        <v>1232</v>
      </c>
      <c r="AG232" s="127" t="s">
        <v>1232</v>
      </c>
      <c r="AH232" s="127" t="s">
        <v>1232</v>
      </c>
      <c r="AI232" s="127" t="s">
        <v>1232</v>
      </c>
      <c r="AJ232" s="92" t="s">
        <v>1232</v>
      </c>
      <c r="AK232" s="92" t="s">
        <v>1232</v>
      </c>
      <c r="AL232" s="92" t="s">
        <v>1232</v>
      </c>
      <c r="AM232" s="92" t="s">
        <v>1232</v>
      </c>
      <c r="AN232" s="127" t="s">
        <v>1232</v>
      </c>
      <c r="AO232" s="127" t="s">
        <v>1232</v>
      </c>
      <c r="AP232" s="92" t="s">
        <v>1232</v>
      </c>
      <c r="AQ232" s="92" t="s">
        <v>1232</v>
      </c>
      <c r="AR232" s="92" t="s">
        <v>1232</v>
      </c>
      <c r="AS232" s="92" t="s">
        <v>1232</v>
      </c>
      <c r="AT232" s="92" t="s">
        <v>1232</v>
      </c>
      <c r="AU232" s="92" t="s">
        <v>1232</v>
      </c>
      <c r="AV232" s="92" t="s">
        <v>1232</v>
      </c>
      <c r="AW232" s="92" t="s">
        <v>1232</v>
      </c>
      <c r="AX232" s="92" t="s">
        <v>1232</v>
      </c>
      <c r="AY232" s="92" t="s">
        <v>1232</v>
      </c>
      <c r="AZ232" s="72"/>
    </row>
    <row r="233" spans="1:52" s="81" customFormat="1" ht="13.5" customHeight="1" x14ac:dyDescent="0.2">
      <c r="A233" s="4" t="s">
        <v>926</v>
      </c>
      <c r="B233" s="4" t="s">
        <v>760</v>
      </c>
      <c r="C233" s="5" t="s">
        <v>721</v>
      </c>
      <c r="D233" s="4">
        <v>232</v>
      </c>
      <c r="E233" s="4" t="s">
        <v>70</v>
      </c>
      <c r="F233" s="4" t="s">
        <v>403</v>
      </c>
      <c r="G233" s="4" t="s">
        <v>43</v>
      </c>
      <c r="H233" s="74" t="s">
        <v>368</v>
      </c>
      <c r="I233" s="5" t="s">
        <v>398</v>
      </c>
      <c r="J233" s="4">
        <v>80027181</v>
      </c>
      <c r="K233" s="5">
        <v>3</v>
      </c>
      <c r="L233" s="75" t="s">
        <v>584</v>
      </c>
      <c r="M233" s="19">
        <v>44589</v>
      </c>
      <c r="N233" s="18">
        <v>40000000</v>
      </c>
      <c r="O233" s="76">
        <v>5000000</v>
      </c>
      <c r="P233" s="4" t="s">
        <v>393</v>
      </c>
      <c r="Q233" s="4">
        <v>8</v>
      </c>
      <c r="R233" s="5"/>
      <c r="S233" s="5">
        <f t="shared" si="3"/>
        <v>240</v>
      </c>
      <c r="T233" s="21">
        <v>44593</v>
      </c>
      <c r="U233" s="21">
        <v>44834</v>
      </c>
      <c r="V233" s="20">
        <v>15000000</v>
      </c>
      <c r="W233" s="5"/>
      <c r="X233" s="5"/>
      <c r="Y233" s="5">
        <v>90</v>
      </c>
      <c r="Z233" s="21">
        <v>44926</v>
      </c>
      <c r="AA233" s="5"/>
      <c r="AB233" s="21"/>
      <c r="AC233" s="21"/>
      <c r="AD233" s="21"/>
      <c r="AE233" s="5"/>
      <c r="AF233" s="21"/>
      <c r="AG233" s="21"/>
      <c r="AH233" s="21"/>
      <c r="AI233" s="21"/>
      <c r="AJ233" s="77"/>
      <c r="AK233" s="21"/>
      <c r="AL233" s="5"/>
      <c r="AM233" s="5"/>
      <c r="AN233" s="21"/>
      <c r="AO233" s="21"/>
      <c r="AP233" s="5"/>
      <c r="AQ233" s="5"/>
      <c r="AR233" s="5"/>
      <c r="AS233" s="78">
        <f>+N233+V233+W233+X233</f>
        <v>55000000</v>
      </c>
      <c r="AT233" s="79">
        <v>44926</v>
      </c>
      <c r="AU233" s="17" t="s">
        <v>1368</v>
      </c>
      <c r="AV233" s="5"/>
      <c r="AW233" s="5"/>
      <c r="AX233" s="5"/>
      <c r="AY233" s="4" t="s">
        <v>565</v>
      </c>
      <c r="AZ233" s="80" t="s">
        <v>565</v>
      </c>
    </row>
    <row r="234" spans="1:52" s="81" customFormat="1" ht="13.5" customHeight="1" x14ac:dyDescent="0.2">
      <c r="A234" s="4" t="s">
        <v>926</v>
      </c>
      <c r="B234" s="4" t="s">
        <v>760</v>
      </c>
      <c r="C234" s="5" t="s">
        <v>721</v>
      </c>
      <c r="D234" s="4">
        <v>233</v>
      </c>
      <c r="E234" s="4" t="s">
        <v>70</v>
      </c>
      <c r="F234" s="4" t="s">
        <v>403</v>
      </c>
      <c r="G234" s="4" t="s">
        <v>43</v>
      </c>
      <c r="H234" s="74" t="s">
        <v>369</v>
      </c>
      <c r="I234" s="5" t="s">
        <v>398</v>
      </c>
      <c r="J234" s="4">
        <v>79693760</v>
      </c>
      <c r="K234" s="5">
        <v>1</v>
      </c>
      <c r="L234" s="75" t="s">
        <v>584</v>
      </c>
      <c r="M234" s="19">
        <v>44589</v>
      </c>
      <c r="N234" s="18">
        <v>40000000</v>
      </c>
      <c r="O234" s="76">
        <v>5000000</v>
      </c>
      <c r="P234" s="4" t="s">
        <v>393</v>
      </c>
      <c r="Q234" s="4">
        <v>8</v>
      </c>
      <c r="R234" s="5"/>
      <c r="S234" s="5">
        <f t="shared" si="3"/>
        <v>240</v>
      </c>
      <c r="T234" s="21">
        <v>44593</v>
      </c>
      <c r="U234" s="21">
        <v>44834</v>
      </c>
      <c r="V234" s="20">
        <v>10000000</v>
      </c>
      <c r="W234" s="5"/>
      <c r="X234" s="5"/>
      <c r="Y234" s="5">
        <v>60</v>
      </c>
      <c r="Z234" s="21">
        <v>44895</v>
      </c>
      <c r="AA234" s="5"/>
      <c r="AB234" s="21"/>
      <c r="AC234" s="21"/>
      <c r="AD234" s="21"/>
      <c r="AE234" s="5"/>
      <c r="AF234" s="21"/>
      <c r="AG234" s="21"/>
      <c r="AH234" s="21"/>
      <c r="AI234" s="21"/>
      <c r="AJ234" s="77"/>
      <c r="AK234" s="21"/>
      <c r="AL234" s="5"/>
      <c r="AM234" s="5"/>
      <c r="AN234" s="21"/>
      <c r="AO234" s="21"/>
      <c r="AP234" s="5"/>
      <c r="AQ234" s="5"/>
      <c r="AR234" s="5"/>
      <c r="AS234" s="78">
        <f>+N234+V234+W234+X234</f>
        <v>50000000</v>
      </c>
      <c r="AT234" s="79">
        <v>44895</v>
      </c>
      <c r="AU234" s="17" t="s">
        <v>1368</v>
      </c>
      <c r="AV234" s="5"/>
      <c r="AW234" s="5"/>
      <c r="AX234" s="5"/>
      <c r="AY234" s="4" t="s">
        <v>565</v>
      </c>
      <c r="AZ234" s="80" t="s">
        <v>565</v>
      </c>
    </row>
    <row r="235" spans="1:52" s="81" customFormat="1" ht="13.5" customHeight="1" x14ac:dyDescent="0.2">
      <c r="A235" s="4" t="s">
        <v>926</v>
      </c>
      <c r="B235" s="4" t="s">
        <v>760</v>
      </c>
      <c r="C235" s="5" t="s">
        <v>722</v>
      </c>
      <c r="D235" s="4">
        <v>234</v>
      </c>
      <c r="E235" s="4" t="s">
        <v>159</v>
      </c>
      <c r="F235" s="4" t="s">
        <v>403</v>
      </c>
      <c r="G235" s="4" t="s">
        <v>43</v>
      </c>
      <c r="H235" s="74" t="s">
        <v>370</v>
      </c>
      <c r="I235" s="5" t="s">
        <v>398</v>
      </c>
      <c r="J235" s="4">
        <v>80845861</v>
      </c>
      <c r="K235" s="5">
        <v>2</v>
      </c>
      <c r="L235" s="75" t="s">
        <v>584</v>
      </c>
      <c r="M235" s="19">
        <v>44589</v>
      </c>
      <c r="N235" s="18">
        <v>40000000</v>
      </c>
      <c r="O235" s="76">
        <v>5000000</v>
      </c>
      <c r="P235" s="4" t="s">
        <v>393</v>
      </c>
      <c r="Q235" s="4">
        <v>8</v>
      </c>
      <c r="R235" s="5"/>
      <c r="S235" s="5">
        <f t="shared" si="3"/>
        <v>240</v>
      </c>
      <c r="T235" s="21">
        <v>44593</v>
      </c>
      <c r="U235" s="21">
        <v>44834</v>
      </c>
      <c r="V235" s="20"/>
      <c r="W235" s="5"/>
      <c r="X235" s="5"/>
      <c r="Y235" s="5"/>
      <c r="Z235" s="21"/>
      <c r="AA235" s="5"/>
      <c r="AB235" s="21"/>
      <c r="AC235" s="21"/>
      <c r="AD235" s="21"/>
      <c r="AE235" s="5"/>
      <c r="AF235" s="21"/>
      <c r="AG235" s="21"/>
      <c r="AH235" s="21"/>
      <c r="AI235" s="21"/>
      <c r="AJ235" s="77"/>
      <c r="AK235" s="21"/>
      <c r="AL235" s="5"/>
      <c r="AM235" s="5"/>
      <c r="AN235" s="21"/>
      <c r="AO235" s="21"/>
      <c r="AP235" s="5"/>
      <c r="AQ235" s="5"/>
      <c r="AR235" s="5"/>
      <c r="AS235" s="78">
        <f>+N235+V235+W235+X235</f>
        <v>40000000</v>
      </c>
      <c r="AT235" s="79">
        <v>44834</v>
      </c>
      <c r="AU235" s="17" t="s">
        <v>1368</v>
      </c>
      <c r="AV235" s="5"/>
      <c r="AW235" s="5"/>
      <c r="AX235" s="5"/>
      <c r="AY235" s="4" t="s">
        <v>566</v>
      </c>
      <c r="AZ235" s="80" t="s">
        <v>566</v>
      </c>
    </row>
    <row r="236" spans="1:52" s="81" customFormat="1" ht="13.5" customHeight="1" x14ac:dyDescent="0.2">
      <c r="A236" s="4" t="s">
        <v>926</v>
      </c>
      <c r="B236" s="4" t="s">
        <v>760</v>
      </c>
      <c r="C236" s="5" t="s">
        <v>698</v>
      </c>
      <c r="D236" s="4">
        <v>235</v>
      </c>
      <c r="E236" s="4" t="s">
        <v>145</v>
      </c>
      <c r="F236" s="4" t="s">
        <v>403</v>
      </c>
      <c r="G236" s="4" t="s">
        <v>43</v>
      </c>
      <c r="H236" s="74" t="s">
        <v>371</v>
      </c>
      <c r="I236" s="5" t="s">
        <v>398</v>
      </c>
      <c r="J236" s="4">
        <v>1023906397</v>
      </c>
      <c r="K236" s="5">
        <v>2</v>
      </c>
      <c r="L236" s="75" t="s">
        <v>585</v>
      </c>
      <c r="M236" s="19">
        <v>44588</v>
      </c>
      <c r="N236" s="18">
        <v>36400000</v>
      </c>
      <c r="O236" s="76">
        <v>4550000</v>
      </c>
      <c r="P236" s="4" t="s">
        <v>393</v>
      </c>
      <c r="Q236" s="4">
        <v>8</v>
      </c>
      <c r="R236" s="5"/>
      <c r="S236" s="5">
        <f t="shared" si="3"/>
        <v>240</v>
      </c>
      <c r="T236" s="21">
        <v>44593</v>
      </c>
      <c r="U236" s="21">
        <v>44834</v>
      </c>
      <c r="V236" s="20">
        <v>13801667</v>
      </c>
      <c r="W236" s="5"/>
      <c r="X236" s="5"/>
      <c r="Y236" s="5">
        <v>91</v>
      </c>
      <c r="Z236" s="21">
        <v>44927</v>
      </c>
      <c r="AA236" s="5"/>
      <c r="AB236" s="21"/>
      <c r="AC236" s="21"/>
      <c r="AD236" s="21"/>
      <c r="AE236" s="5"/>
      <c r="AF236" s="21"/>
      <c r="AG236" s="21"/>
      <c r="AH236" s="21"/>
      <c r="AI236" s="21"/>
      <c r="AJ236" s="77"/>
      <c r="AK236" s="21"/>
      <c r="AL236" s="5"/>
      <c r="AM236" s="5"/>
      <c r="AN236" s="21"/>
      <c r="AO236" s="21"/>
      <c r="AP236" s="5"/>
      <c r="AQ236" s="5"/>
      <c r="AR236" s="5"/>
      <c r="AS236" s="78">
        <f>+N236+V236+W236+X236</f>
        <v>50201667</v>
      </c>
      <c r="AT236" s="79">
        <v>44927</v>
      </c>
      <c r="AU236" s="17" t="s">
        <v>1368</v>
      </c>
      <c r="AV236" s="5"/>
      <c r="AW236" s="5"/>
      <c r="AX236" s="5"/>
      <c r="AY236" s="4" t="s">
        <v>567</v>
      </c>
      <c r="AZ236" s="80" t="s">
        <v>542</v>
      </c>
    </row>
    <row r="237" spans="1:52" s="81" customFormat="1" ht="13.5" customHeight="1" x14ac:dyDescent="0.2">
      <c r="A237" s="4" t="s">
        <v>926</v>
      </c>
      <c r="B237" s="4" t="s">
        <v>760</v>
      </c>
      <c r="C237" s="5" t="s">
        <v>723</v>
      </c>
      <c r="D237" s="4">
        <v>236</v>
      </c>
      <c r="E237" s="4" t="s">
        <v>160</v>
      </c>
      <c r="F237" s="4" t="s">
        <v>403</v>
      </c>
      <c r="G237" s="4" t="s">
        <v>43</v>
      </c>
      <c r="H237" s="74" t="s">
        <v>372</v>
      </c>
      <c r="I237" s="5" t="s">
        <v>398</v>
      </c>
      <c r="J237" s="4">
        <v>79721783</v>
      </c>
      <c r="K237" s="5">
        <v>1</v>
      </c>
      <c r="L237" s="75" t="s">
        <v>584</v>
      </c>
      <c r="M237" s="19">
        <v>44587</v>
      </c>
      <c r="N237" s="18">
        <v>48000000</v>
      </c>
      <c r="O237" s="76">
        <v>6000000</v>
      </c>
      <c r="P237" s="4" t="s">
        <v>393</v>
      </c>
      <c r="Q237" s="4">
        <v>8</v>
      </c>
      <c r="R237" s="5"/>
      <c r="S237" s="5">
        <f t="shared" si="3"/>
        <v>240</v>
      </c>
      <c r="T237" s="21">
        <v>44589</v>
      </c>
      <c r="U237" s="21">
        <v>44831</v>
      </c>
      <c r="V237" s="20"/>
      <c r="W237" s="5"/>
      <c r="X237" s="5"/>
      <c r="Y237" s="5"/>
      <c r="Z237" s="21"/>
      <c r="AA237" s="5"/>
      <c r="AB237" s="21"/>
      <c r="AC237" s="21"/>
      <c r="AD237" s="21"/>
      <c r="AE237" s="5"/>
      <c r="AF237" s="21"/>
      <c r="AG237" s="21"/>
      <c r="AH237" s="21"/>
      <c r="AI237" s="21"/>
      <c r="AJ237" s="77"/>
      <c r="AK237" s="21"/>
      <c r="AL237" s="5"/>
      <c r="AM237" s="5"/>
      <c r="AN237" s="21"/>
      <c r="AO237" s="21"/>
      <c r="AP237" s="5"/>
      <c r="AQ237" s="5"/>
      <c r="AR237" s="5"/>
      <c r="AS237" s="78">
        <f>+N237+V237+W237+X237</f>
        <v>48000000</v>
      </c>
      <c r="AT237" s="79">
        <v>44831</v>
      </c>
      <c r="AU237" s="17" t="s">
        <v>1368</v>
      </c>
      <c r="AV237" s="5"/>
      <c r="AW237" s="5"/>
      <c r="AX237" s="5"/>
      <c r="AY237" s="4" t="s">
        <v>568</v>
      </c>
      <c r="AZ237" s="80" t="s">
        <v>568</v>
      </c>
    </row>
    <row r="238" spans="1:52" s="81" customFormat="1" ht="13.5" customHeight="1" x14ac:dyDescent="0.2">
      <c r="A238" s="4" t="s">
        <v>926</v>
      </c>
      <c r="B238" s="4" t="s">
        <v>760</v>
      </c>
      <c r="C238" s="5" t="s">
        <v>724</v>
      </c>
      <c r="D238" s="4">
        <v>237</v>
      </c>
      <c r="E238" s="4" t="s">
        <v>161</v>
      </c>
      <c r="F238" s="4" t="s">
        <v>403</v>
      </c>
      <c r="G238" s="4" t="s">
        <v>43</v>
      </c>
      <c r="H238" s="74" t="s">
        <v>373</v>
      </c>
      <c r="I238" s="5" t="s">
        <v>398</v>
      </c>
      <c r="J238" s="4">
        <v>80182328</v>
      </c>
      <c r="K238" s="5">
        <v>1</v>
      </c>
      <c r="L238" s="75" t="s">
        <v>584</v>
      </c>
      <c r="M238" s="19">
        <v>44587</v>
      </c>
      <c r="N238" s="18">
        <v>36400000</v>
      </c>
      <c r="O238" s="76">
        <v>4550000</v>
      </c>
      <c r="P238" s="4" t="s">
        <v>393</v>
      </c>
      <c r="Q238" s="4">
        <v>8</v>
      </c>
      <c r="R238" s="5"/>
      <c r="S238" s="5">
        <f t="shared" si="3"/>
        <v>240</v>
      </c>
      <c r="T238" s="21">
        <v>44588</v>
      </c>
      <c r="U238" s="21">
        <v>44830</v>
      </c>
      <c r="V238" s="20">
        <v>13650000</v>
      </c>
      <c r="W238" s="5">
        <v>1971666</v>
      </c>
      <c r="X238" s="5"/>
      <c r="Y238" s="5">
        <v>90</v>
      </c>
      <c r="Z238" s="21">
        <v>44921</v>
      </c>
      <c r="AA238" s="5">
        <v>13</v>
      </c>
      <c r="AB238" s="21">
        <v>44935</v>
      </c>
      <c r="AC238" s="21"/>
      <c r="AD238" s="21"/>
      <c r="AE238" s="5"/>
      <c r="AF238" s="21"/>
      <c r="AG238" s="21"/>
      <c r="AH238" s="21"/>
      <c r="AI238" s="21"/>
      <c r="AJ238" s="77"/>
      <c r="AK238" s="21"/>
      <c r="AL238" s="5"/>
      <c r="AM238" s="5"/>
      <c r="AN238" s="21"/>
      <c r="AO238" s="21"/>
      <c r="AP238" s="5"/>
      <c r="AQ238" s="5"/>
      <c r="AR238" s="5"/>
      <c r="AS238" s="78">
        <f>+N238+V238+W238+X238</f>
        <v>52021666</v>
      </c>
      <c r="AT238" s="79">
        <v>44935</v>
      </c>
      <c r="AU238" s="17" t="s">
        <v>1368</v>
      </c>
      <c r="AV238" s="5"/>
      <c r="AW238" s="5"/>
      <c r="AX238" s="5"/>
      <c r="AY238" s="4" t="s">
        <v>569</v>
      </c>
      <c r="AZ238" s="80" t="s">
        <v>569</v>
      </c>
    </row>
    <row r="239" spans="1:52" s="81" customFormat="1" ht="13.5" customHeight="1" x14ac:dyDescent="0.2">
      <c r="A239" s="4" t="s">
        <v>926</v>
      </c>
      <c r="B239" s="4" t="s">
        <v>760</v>
      </c>
      <c r="C239" s="5" t="s">
        <v>657</v>
      </c>
      <c r="D239" s="4">
        <v>238</v>
      </c>
      <c r="E239" s="4" t="s">
        <v>114</v>
      </c>
      <c r="F239" s="4" t="s">
        <v>403</v>
      </c>
      <c r="G239" s="4" t="s">
        <v>43</v>
      </c>
      <c r="H239" s="74" t="s">
        <v>374</v>
      </c>
      <c r="I239" s="5" t="s">
        <v>398</v>
      </c>
      <c r="J239" s="4">
        <v>1013652071</v>
      </c>
      <c r="K239" s="5">
        <v>9</v>
      </c>
      <c r="L239" s="75" t="s">
        <v>585</v>
      </c>
      <c r="M239" s="19">
        <v>44587</v>
      </c>
      <c r="N239" s="18">
        <v>40000000</v>
      </c>
      <c r="O239" s="76">
        <v>5000000</v>
      </c>
      <c r="P239" s="4" t="s">
        <v>393</v>
      </c>
      <c r="Q239" s="4">
        <v>8</v>
      </c>
      <c r="R239" s="5"/>
      <c r="S239" s="5">
        <f t="shared" si="3"/>
        <v>240</v>
      </c>
      <c r="T239" s="21">
        <v>44588</v>
      </c>
      <c r="U239" s="21">
        <v>44830</v>
      </c>
      <c r="V239" s="20"/>
      <c r="W239" s="5"/>
      <c r="X239" s="5"/>
      <c r="Y239" s="5"/>
      <c r="Z239" s="21"/>
      <c r="AA239" s="5"/>
      <c r="AB239" s="21"/>
      <c r="AC239" s="21"/>
      <c r="AD239" s="21"/>
      <c r="AE239" s="5"/>
      <c r="AF239" s="21"/>
      <c r="AG239" s="21"/>
      <c r="AH239" s="21"/>
      <c r="AI239" s="21"/>
      <c r="AJ239" s="77"/>
      <c r="AK239" s="21"/>
      <c r="AL239" s="5"/>
      <c r="AM239" s="5"/>
      <c r="AN239" s="21"/>
      <c r="AO239" s="21"/>
      <c r="AP239" s="5"/>
      <c r="AQ239" s="5"/>
      <c r="AR239" s="5"/>
      <c r="AS239" s="78">
        <f>+N239+V239+W239+X239</f>
        <v>40000000</v>
      </c>
      <c r="AT239" s="79">
        <v>44830</v>
      </c>
      <c r="AU239" s="17" t="s">
        <v>1368</v>
      </c>
      <c r="AV239" s="5"/>
      <c r="AW239" s="5"/>
      <c r="AX239" s="5"/>
      <c r="AY239" s="4" t="s">
        <v>501</v>
      </c>
      <c r="AZ239" s="80" t="s">
        <v>501</v>
      </c>
    </row>
    <row r="240" spans="1:52" s="81" customFormat="1" ht="13.5" customHeight="1" x14ac:dyDescent="0.2">
      <c r="A240" s="4" t="s">
        <v>926</v>
      </c>
      <c r="B240" s="4" t="s">
        <v>760</v>
      </c>
      <c r="C240" s="5" t="s">
        <v>725</v>
      </c>
      <c r="D240" s="4">
        <v>239</v>
      </c>
      <c r="E240" s="4" t="s">
        <v>162</v>
      </c>
      <c r="F240" s="4" t="s">
        <v>403</v>
      </c>
      <c r="G240" s="4" t="s">
        <v>43</v>
      </c>
      <c r="H240" s="74" t="s">
        <v>431</v>
      </c>
      <c r="I240" s="5" t="s">
        <v>398</v>
      </c>
      <c r="J240" s="4">
        <v>1072647997</v>
      </c>
      <c r="K240" s="5">
        <v>8</v>
      </c>
      <c r="L240" s="75" t="s">
        <v>584</v>
      </c>
      <c r="M240" s="19">
        <v>44587</v>
      </c>
      <c r="N240" s="18">
        <v>40000000</v>
      </c>
      <c r="O240" s="76">
        <v>5000000</v>
      </c>
      <c r="P240" s="4" t="s">
        <v>393</v>
      </c>
      <c r="Q240" s="4">
        <v>8</v>
      </c>
      <c r="R240" s="5"/>
      <c r="S240" s="5">
        <f t="shared" si="3"/>
        <v>240</v>
      </c>
      <c r="T240" s="21">
        <v>44593</v>
      </c>
      <c r="U240" s="21">
        <v>44834</v>
      </c>
      <c r="V240" s="20">
        <v>15000000</v>
      </c>
      <c r="W240" s="5"/>
      <c r="X240" s="5"/>
      <c r="Y240" s="5">
        <v>90</v>
      </c>
      <c r="Z240" s="21">
        <v>44925</v>
      </c>
      <c r="AA240" s="5"/>
      <c r="AB240" s="21"/>
      <c r="AC240" s="21"/>
      <c r="AD240" s="21"/>
      <c r="AE240" s="5"/>
      <c r="AF240" s="21"/>
      <c r="AG240" s="21"/>
      <c r="AH240" s="21"/>
      <c r="AI240" s="21"/>
      <c r="AJ240" s="77"/>
      <c r="AK240" s="21"/>
      <c r="AL240" s="5"/>
      <c r="AM240" s="5"/>
      <c r="AN240" s="21"/>
      <c r="AO240" s="21"/>
      <c r="AP240" s="5"/>
      <c r="AQ240" s="5"/>
      <c r="AR240" s="5"/>
      <c r="AS240" s="78">
        <f>+N240+V240+W240+X240</f>
        <v>55000000</v>
      </c>
      <c r="AT240" s="79">
        <v>44925</v>
      </c>
      <c r="AU240" s="17" t="s">
        <v>1368</v>
      </c>
      <c r="AV240" s="5"/>
      <c r="AW240" s="5"/>
      <c r="AX240" s="5"/>
      <c r="AY240" s="4" t="s">
        <v>570</v>
      </c>
      <c r="AZ240" s="80" t="s">
        <v>570</v>
      </c>
    </row>
    <row r="241" spans="1:52" s="89" customFormat="1" ht="13.5" customHeight="1" x14ac:dyDescent="0.2">
      <c r="A241" s="16" t="s">
        <v>928</v>
      </c>
      <c r="B241" s="26" t="s">
        <v>760</v>
      </c>
      <c r="C241" s="16" t="s">
        <v>726</v>
      </c>
      <c r="D241" s="26">
        <v>240</v>
      </c>
      <c r="E241" s="26" t="s">
        <v>94</v>
      </c>
      <c r="F241" s="26" t="s">
        <v>403</v>
      </c>
      <c r="G241" s="26" t="s">
        <v>43</v>
      </c>
      <c r="H241" s="83" t="s">
        <v>375</v>
      </c>
      <c r="I241" s="16" t="s">
        <v>398</v>
      </c>
      <c r="J241" s="26">
        <v>52125244</v>
      </c>
      <c r="K241" s="16">
        <v>7</v>
      </c>
      <c r="L241" s="84" t="s">
        <v>585</v>
      </c>
      <c r="M241" s="28">
        <v>44588</v>
      </c>
      <c r="N241" s="27">
        <v>40000000</v>
      </c>
      <c r="O241" s="85">
        <v>5000000</v>
      </c>
      <c r="P241" s="26" t="s">
        <v>393</v>
      </c>
      <c r="Q241" s="26">
        <v>8</v>
      </c>
      <c r="R241" s="16"/>
      <c r="S241" s="16">
        <f t="shared" si="3"/>
        <v>240</v>
      </c>
      <c r="T241" s="30">
        <v>44593</v>
      </c>
      <c r="U241" s="30">
        <v>44834</v>
      </c>
      <c r="V241" s="29"/>
      <c r="W241" s="16"/>
      <c r="X241" s="16"/>
      <c r="Y241" s="16"/>
      <c r="Z241" s="30"/>
      <c r="AA241" s="16"/>
      <c r="AB241" s="30"/>
      <c r="AC241" s="30"/>
      <c r="AD241" s="30"/>
      <c r="AE241" s="16"/>
      <c r="AF241" s="30"/>
      <c r="AG241" s="30"/>
      <c r="AH241" s="30"/>
      <c r="AI241" s="30"/>
      <c r="AJ241" s="83"/>
      <c r="AK241" s="30"/>
      <c r="AL241" s="16"/>
      <c r="AM241" s="16"/>
      <c r="AN241" s="30"/>
      <c r="AO241" s="30"/>
      <c r="AP241" s="16"/>
      <c r="AQ241" s="16"/>
      <c r="AR241" s="16"/>
      <c r="AS241" s="86">
        <f>+N241+V241+W241+X241</f>
        <v>40000000</v>
      </c>
      <c r="AT241" s="87">
        <v>44834</v>
      </c>
      <c r="AU241" s="25" t="s">
        <v>1368</v>
      </c>
      <c r="AV241" s="16"/>
      <c r="AW241" s="16"/>
      <c r="AX241" s="16"/>
      <c r="AY241" s="26" t="s">
        <v>571</v>
      </c>
      <c r="AZ241" s="88" t="s">
        <v>571</v>
      </c>
    </row>
    <row r="242" spans="1:52" s="81" customFormat="1" ht="13.5" customHeight="1" x14ac:dyDescent="0.2">
      <c r="A242" s="4" t="s">
        <v>926</v>
      </c>
      <c r="B242" s="4" t="s">
        <v>760</v>
      </c>
      <c r="C242" s="5" t="s">
        <v>727</v>
      </c>
      <c r="D242" s="4">
        <v>241</v>
      </c>
      <c r="E242" s="4" t="s">
        <v>121</v>
      </c>
      <c r="F242" s="4" t="s">
        <v>403</v>
      </c>
      <c r="G242" s="4" t="s">
        <v>43</v>
      </c>
      <c r="H242" s="74" t="s">
        <v>376</v>
      </c>
      <c r="I242" s="5" t="s">
        <v>398</v>
      </c>
      <c r="J242" s="4">
        <v>52526148</v>
      </c>
      <c r="K242" s="5">
        <v>9</v>
      </c>
      <c r="L242" s="75" t="s">
        <v>585</v>
      </c>
      <c r="M242" s="19">
        <v>44589</v>
      </c>
      <c r="N242" s="18">
        <v>45600000</v>
      </c>
      <c r="O242" s="76">
        <v>5700000</v>
      </c>
      <c r="P242" s="4" t="s">
        <v>393</v>
      </c>
      <c r="Q242" s="4">
        <v>8</v>
      </c>
      <c r="R242" s="5"/>
      <c r="S242" s="5">
        <f t="shared" si="3"/>
        <v>240</v>
      </c>
      <c r="T242" s="21">
        <v>44593</v>
      </c>
      <c r="U242" s="21">
        <v>44834</v>
      </c>
      <c r="V242" s="20">
        <v>17100000</v>
      </c>
      <c r="W242" s="5"/>
      <c r="X242" s="5"/>
      <c r="Y242" s="5">
        <v>90</v>
      </c>
      <c r="Z242" s="21">
        <v>44926</v>
      </c>
      <c r="AA242" s="5"/>
      <c r="AB242" s="21"/>
      <c r="AC242" s="21"/>
      <c r="AD242" s="21"/>
      <c r="AE242" s="5"/>
      <c r="AF242" s="21"/>
      <c r="AG242" s="21"/>
      <c r="AH242" s="21"/>
      <c r="AI242" s="21"/>
      <c r="AJ242" s="77"/>
      <c r="AK242" s="21"/>
      <c r="AL242" s="5"/>
      <c r="AM242" s="5"/>
      <c r="AN242" s="21"/>
      <c r="AO242" s="21"/>
      <c r="AP242" s="5"/>
      <c r="AQ242" s="5"/>
      <c r="AR242" s="5"/>
      <c r="AS242" s="78">
        <f>+N242+V242+W242+X242</f>
        <v>62700000</v>
      </c>
      <c r="AT242" s="79">
        <v>44926</v>
      </c>
      <c r="AU242" s="17" t="s">
        <v>1368</v>
      </c>
      <c r="AV242" s="5"/>
      <c r="AW242" s="5"/>
      <c r="AX242" s="5"/>
      <c r="AY242" s="4" t="s">
        <v>572</v>
      </c>
      <c r="AZ242" s="80" t="s">
        <v>572</v>
      </c>
    </row>
    <row r="243" spans="1:52" s="81" customFormat="1" ht="13.5" customHeight="1" x14ac:dyDescent="0.2">
      <c r="A243" s="4" t="s">
        <v>926</v>
      </c>
      <c r="B243" s="4" t="s">
        <v>760</v>
      </c>
      <c r="C243" s="5" t="s">
        <v>728</v>
      </c>
      <c r="D243" s="4">
        <v>242</v>
      </c>
      <c r="E243" s="4" t="s">
        <v>136</v>
      </c>
      <c r="F243" s="4" t="s">
        <v>403</v>
      </c>
      <c r="G243" s="4" t="s">
        <v>43</v>
      </c>
      <c r="H243" s="74" t="s">
        <v>377</v>
      </c>
      <c r="I243" s="5" t="s">
        <v>398</v>
      </c>
      <c r="J243" s="4">
        <v>1037588788</v>
      </c>
      <c r="K243" s="5">
        <v>4</v>
      </c>
      <c r="L243" s="75" t="s">
        <v>585</v>
      </c>
      <c r="M243" s="19">
        <v>44589</v>
      </c>
      <c r="N243" s="18">
        <v>40000000</v>
      </c>
      <c r="O243" s="76">
        <v>5000000</v>
      </c>
      <c r="P243" s="4" t="s">
        <v>393</v>
      </c>
      <c r="Q243" s="4">
        <v>8</v>
      </c>
      <c r="R243" s="5"/>
      <c r="S243" s="5">
        <f t="shared" si="3"/>
        <v>240</v>
      </c>
      <c r="T243" s="21">
        <v>44593</v>
      </c>
      <c r="U243" s="21">
        <v>44834</v>
      </c>
      <c r="V243" s="20">
        <v>12500000</v>
      </c>
      <c r="W243" s="5"/>
      <c r="X243" s="5"/>
      <c r="Y243" s="5">
        <v>75</v>
      </c>
      <c r="Z243" s="21">
        <v>44910</v>
      </c>
      <c r="AA243" s="5"/>
      <c r="AB243" s="21"/>
      <c r="AC243" s="21"/>
      <c r="AD243" s="21"/>
      <c r="AE243" s="5"/>
      <c r="AF243" s="21"/>
      <c r="AG243" s="21"/>
      <c r="AH243" s="21"/>
      <c r="AI243" s="21"/>
      <c r="AJ243" s="77"/>
      <c r="AK243" s="21"/>
      <c r="AL243" s="5"/>
      <c r="AM243" s="5"/>
      <c r="AN243" s="21"/>
      <c r="AO243" s="21"/>
      <c r="AP243" s="5"/>
      <c r="AQ243" s="5"/>
      <c r="AR243" s="5"/>
      <c r="AS243" s="78">
        <f>+N243+V243+W243+X243</f>
        <v>52500000</v>
      </c>
      <c r="AT243" s="79">
        <v>44910</v>
      </c>
      <c r="AU243" s="17" t="s">
        <v>1368</v>
      </c>
      <c r="AV243" s="5"/>
      <c r="AW243" s="5"/>
      <c r="AX243" s="5"/>
      <c r="AY243" s="4" t="s">
        <v>573</v>
      </c>
      <c r="AZ243" s="80" t="s">
        <v>573</v>
      </c>
    </row>
    <row r="244" spans="1:52" s="81" customFormat="1" ht="13.5" customHeight="1" x14ac:dyDescent="0.2">
      <c r="A244" s="4" t="s">
        <v>926</v>
      </c>
      <c r="B244" s="4" t="s">
        <v>760</v>
      </c>
      <c r="C244" s="5" t="s">
        <v>729</v>
      </c>
      <c r="D244" s="4">
        <v>243</v>
      </c>
      <c r="E244" s="4" t="s">
        <v>61</v>
      </c>
      <c r="F244" s="4" t="s">
        <v>403</v>
      </c>
      <c r="G244" s="4" t="s">
        <v>44</v>
      </c>
      <c r="H244" s="74" t="s">
        <v>378</v>
      </c>
      <c r="I244" s="5" t="s">
        <v>398</v>
      </c>
      <c r="J244" s="4">
        <v>80818352</v>
      </c>
      <c r="K244" s="5">
        <v>0</v>
      </c>
      <c r="L244" s="75" t="s">
        <v>584</v>
      </c>
      <c r="M244" s="19">
        <v>44588</v>
      </c>
      <c r="N244" s="18">
        <v>21600000</v>
      </c>
      <c r="O244" s="76">
        <v>2700000</v>
      </c>
      <c r="P244" s="4" t="s">
        <v>393</v>
      </c>
      <c r="Q244" s="4">
        <v>8</v>
      </c>
      <c r="R244" s="5"/>
      <c r="S244" s="5">
        <f t="shared" si="3"/>
        <v>240</v>
      </c>
      <c r="T244" s="21">
        <v>44593</v>
      </c>
      <c r="U244" s="21">
        <v>44834</v>
      </c>
      <c r="V244" s="20"/>
      <c r="W244" s="5"/>
      <c r="X244" s="5"/>
      <c r="Y244" s="5"/>
      <c r="Z244" s="21"/>
      <c r="AA244" s="5"/>
      <c r="AB244" s="21"/>
      <c r="AC244" s="21"/>
      <c r="AD244" s="21"/>
      <c r="AE244" s="5"/>
      <c r="AF244" s="21"/>
      <c r="AG244" s="21"/>
      <c r="AH244" s="21"/>
      <c r="AI244" s="21"/>
      <c r="AJ244" s="77"/>
      <c r="AK244" s="21"/>
      <c r="AL244" s="5"/>
      <c r="AM244" s="5"/>
      <c r="AN244" s="21"/>
      <c r="AO244" s="21"/>
      <c r="AP244" s="5"/>
      <c r="AQ244" s="5"/>
      <c r="AR244" s="5"/>
      <c r="AS244" s="78">
        <f>+N244+V244+W244+X244</f>
        <v>21600000</v>
      </c>
      <c r="AT244" s="79">
        <v>44834</v>
      </c>
      <c r="AU244" s="17" t="s">
        <v>1368</v>
      </c>
      <c r="AV244" s="5"/>
      <c r="AW244" s="5"/>
      <c r="AX244" s="5"/>
      <c r="AY244" s="4" t="s">
        <v>574</v>
      </c>
      <c r="AZ244" s="80" t="s">
        <v>1016</v>
      </c>
    </row>
    <row r="245" spans="1:52" s="81" customFormat="1" ht="13.5" customHeight="1" x14ac:dyDescent="0.2">
      <c r="A245" s="4" t="s">
        <v>926</v>
      </c>
      <c r="B245" s="4" t="s">
        <v>760</v>
      </c>
      <c r="C245" s="5" t="s">
        <v>730</v>
      </c>
      <c r="D245" s="4">
        <v>244</v>
      </c>
      <c r="E245" s="4" t="s">
        <v>145</v>
      </c>
      <c r="F245" s="4" t="s">
        <v>403</v>
      </c>
      <c r="G245" s="4" t="s">
        <v>43</v>
      </c>
      <c r="H245" s="74" t="s">
        <v>432</v>
      </c>
      <c r="I245" s="5" t="s">
        <v>398</v>
      </c>
      <c r="J245" s="4">
        <v>80148969</v>
      </c>
      <c r="K245" s="5">
        <v>9</v>
      </c>
      <c r="L245" s="75" t="s">
        <v>584</v>
      </c>
      <c r="M245" s="19">
        <v>44588</v>
      </c>
      <c r="N245" s="18">
        <v>36400000</v>
      </c>
      <c r="O245" s="76">
        <v>4550000</v>
      </c>
      <c r="P245" s="4" t="s">
        <v>393</v>
      </c>
      <c r="Q245" s="4">
        <v>8</v>
      </c>
      <c r="R245" s="5"/>
      <c r="S245" s="5">
        <f t="shared" si="3"/>
        <v>240</v>
      </c>
      <c r="T245" s="21">
        <v>44593</v>
      </c>
      <c r="U245" s="21">
        <v>44834</v>
      </c>
      <c r="V245" s="20">
        <v>13650000</v>
      </c>
      <c r="W245" s="5"/>
      <c r="X245" s="5"/>
      <c r="Y245" s="5">
        <v>90</v>
      </c>
      <c r="Z245" s="21">
        <v>44925</v>
      </c>
      <c r="AA245" s="5"/>
      <c r="AB245" s="21"/>
      <c r="AC245" s="21"/>
      <c r="AD245" s="21"/>
      <c r="AE245" s="5"/>
      <c r="AF245" s="21"/>
      <c r="AG245" s="21"/>
      <c r="AH245" s="21"/>
      <c r="AI245" s="21"/>
      <c r="AJ245" s="77"/>
      <c r="AK245" s="21"/>
      <c r="AL245" s="5"/>
      <c r="AM245" s="5"/>
      <c r="AN245" s="21"/>
      <c r="AO245" s="21"/>
      <c r="AP245" s="5"/>
      <c r="AQ245" s="5"/>
      <c r="AR245" s="5"/>
      <c r="AS245" s="78">
        <f>+N245+V245+W245+X245</f>
        <v>50050000</v>
      </c>
      <c r="AT245" s="79">
        <v>44925</v>
      </c>
      <c r="AU245" s="17" t="s">
        <v>1368</v>
      </c>
      <c r="AV245" s="5"/>
      <c r="AW245" s="5"/>
      <c r="AX245" s="5"/>
      <c r="AY245" s="4" t="s">
        <v>575</v>
      </c>
      <c r="AZ245" s="80" t="s">
        <v>575</v>
      </c>
    </row>
    <row r="246" spans="1:52" s="73" customFormat="1" ht="13.5" customHeight="1" x14ac:dyDescent="0.2">
      <c r="A246" s="92" t="s">
        <v>1232</v>
      </c>
      <c r="B246" s="92" t="s">
        <v>1232</v>
      </c>
      <c r="C246" s="92" t="s">
        <v>1232</v>
      </c>
      <c r="D246" s="92" t="s">
        <v>1232</v>
      </c>
      <c r="E246" s="92" t="s">
        <v>1232</v>
      </c>
      <c r="F246" s="92" t="s">
        <v>1232</v>
      </c>
      <c r="G246" s="92" t="s">
        <v>1232</v>
      </c>
      <c r="H246" s="92" t="s">
        <v>1232</v>
      </c>
      <c r="I246" s="92" t="s">
        <v>1232</v>
      </c>
      <c r="J246" s="92" t="s">
        <v>1232</v>
      </c>
      <c r="K246" s="92" t="s">
        <v>1232</v>
      </c>
      <c r="L246" s="92" t="s">
        <v>1232</v>
      </c>
      <c r="M246" s="127" t="s">
        <v>1232</v>
      </c>
      <c r="N246" s="92" t="s">
        <v>1232</v>
      </c>
      <c r="O246" s="92" t="s">
        <v>1232</v>
      </c>
      <c r="P246" s="92" t="s">
        <v>1232</v>
      </c>
      <c r="Q246" s="92" t="s">
        <v>1232</v>
      </c>
      <c r="R246" s="92" t="s">
        <v>1232</v>
      </c>
      <c r="S246" s="92" t="s">
        <v>1232</v>
      </c>
      <c r="T246" s="127" t="s">
        <v>1232</v>
      </c>
      <c r="U246" s="127" t="s">
        <v>1232</v>
      </c>
      <c r="V246" s="92" t="s">
        <v>1232</v>
      </c>
      <c r="W246" s="92" t="s">
        <v>1232</v>
      </c>
      <c r="X246" s="92" t="s">
        <v>1232</v>
      </c>
      <c r="Y246" s="92" t="s">
        <v>1232</v>
      </c>
      <c r="Z246" s="127" t="s">
        <v>1232</v>
      </c>
      <c r="AA246" s="92" t="s">
        <v>1232</v>
      </c>
      <c r="AB246" s="127" t="s">
        <v>1232</v>
      </c>
      <c r="AC246" s="127" t="s">
        <v>1232</v>
      </c>
      <c r="AD246" s="127" t="s">
        <v>1232</v>
      </c>
      <c r="AE246" s="92" t="s">
        <v>1232</v>
      </c>
      <c r="AF246" s="127" t="s">
        <v>1232</v>
      </c>
      <c r="AG246" s="127" t="s">
        <v>1232</v>
      </c>
      <c r="AH246" s="127" t="s">
        <v>1232</v>
      </c>
      <c r="AI246" s="127" t="s">
        <v>1232</v>
      </c>
      <c r="AJ246" s="92" t="s">
        <v>1232</v>
      </c>
      <c r="AK246" s="92" t="s">
        <v>1232</v>
      </c>
      <c r="AL246" s="92" t="s">
        <v>1232</v>
      </c>
      <c r="AM246" s="92" t="s">
        <v>1232</v>
      </c>
      <c r="AN246" s="127" t="s">
        <v>1232</v>
      </c>
      <c r="AO246" s="127" t="s">
        <v>1232</v>
      </c>
      <c r="AP246" s="92" t="s">
        <v>1232</v>
      </c>
      <c r="AQ246" s="92" t="s">
        <v>1232</v>
      </c>
      <c r="AR246" s="92" t="s">
        <v>1232</v>
      </c>
      <c r="AS246" s="92" t="s">
        <v>1232</v>
      </c>
      <c r="AT246" s="92" t="s">
        <v>1232</v>
      </c>
      <c r="AU246" s="92" t="s">
        <v>1232</v>
      </c>
      <c r="AV246" s="92" t="s">
        <v>1232</v>
      </c>
      <c r="AW246" s="92" t="s">
        <v>1232</v>
      </c>
      <c r="AX246" s="92" t="s">
        <v>1232</v>
      </c>
      <c r="AY246" s="92" t="s">
        <v>1232</v>
      </c>
      <c r="AZ246" s="72"/>
    </row>
    <row r="247" spans="1:52" s="81" customFormat="1" ht="13.5" customHeight="1" x14ac:dyDescent="0.2">
      <c r="A247" s="4" t="s">
        <v>926</v>
      </c>
      <c r="B247" s="4" t="s">
        <v>760</v>
      </c>
      <c r="C247" s="5" t="s">
        <v>731</v>
      </c>
      <c r="D247" s="4">
        <v>246</v>
      </c>
      <c r="E247" s="4" t="s">
        <v>125</v>
      </c>
      <c r="F247" s="4" t="s">
        <v>403</v>
      </c>
      <c r="G247" s="4" t="s">
        <v>44</v>
      </c>
      <c r="H247" s="74" t="s">
        <v>379</v>
      </c>
      <c r="I247" s="4" t="s">
        <v>398</v>
      </c>
      <c r="J247" s="4">
        <v>80211605</v>
      </c>
      <c r="K247" s="4">
        <v>2</v>
      </c>
      <c r="L247" s="75" t="s">
        <v>584</v>
      </c>
      <c r="M247" s="19">
        <v>44587</v>
      </c>
      <c r="N247" s="18">
        <v>19250000</v>
      </c>
      <c r="O247" s="76">
        <v>2750000</v>
      </c>
      <c r="P247" s="4" t="s">
        <v>392</v>
      </c>
      <c r="Q247" s="4">
        <v>7</v>
      </c>
      <c r="R247" s="4"/>
      <c r="S247" s="4">
        <f t="shared" si="3"/>
        <v>210</v>
      </c>
      <c r="T247" s="90">
        <v>44621</v>
      </c>
      <c r="U247" s="90">
        <v>44834</v>
      </c>
      <c r="V247" s="18">
        <v>5500000</v>
      </c>
      <c r="W247" s="4"/>
      <c r="X247" s="4"/>
      <c r="Y247" s="4">
        <v>60</v>
      </c>
      <c r="Z247" s="19">
        <v>44895</v>
      </c>
      <c r="AA247" s="4"/>
      <c r="AB247" s="19"/>
      <c r="AC247" s="19"/>
      <c r="AD247" s="19"/>
      <c r="AE247" s="4"/>
      <c r="AF247" s="19"/>
      <c r="AG247" s="19"/>
      <c r="AH247" s="19"/>
      <c r="AI247" s="19"/>
      <c r="AJ247" s="77"/>
      <c r="AK247" s="19"/>
      <c r="AL247" s="4"/>
      <c r="AM247" s="4"/>
      <c r="AN247" s="19"/>
      <c r="AO247" s="19"/>
      <c r="AP247" s="4"/>
      <c r="AQ247" s="4"/>
      <c r="AR247" s="4"/>
      <c r="AS247" s="78">
        <f>+N247+V247+W247+X247</f>
        <v>24750000</v>
      </c>
      <c r="AT247" s="79">
        <v>44895</v>
      </c>
      <c r="AU247" s="17" t="s">
        <v>1368</v>
      </c>
      <c r="AV247" s="4"/>
      <c r="AW247" s="4"/>
      <c r="AX247" s="91"/>
      <c r="AY247" s="4" t="s">
        <v>576</v>
      </c>
      <c r="AZ247" s="80" t="s">
        <v>576</v>
      </c>
    </row>
    <row r="248" spans="1:52" s="81" customFormat="1" ht="13.5" customHeight="1" x14ac:dyDescent="0.2">
      <c r="A248" s="4" t="s">
        <v>926</v>
      </c>
      <c r="B248" s="4" t="s">
        <v>760</v>
      </c>
      <c r="C248" s="5" t="s">
        <v>731</v>
      </c>
      <c r="D248" s="4">
        <v>247</v>
      </c>
      <c r="E248" s="4" t="s">
        <v>125</v>
      </c>
      <c r="F248" s="4" t="s">
        <v>403</v>
      </c>
      <c r="G248" s="4" t="s">
        <v>44</v>
      </c>
      <c r="H248" s="74" t="s">
        <v>380</v>
      </c>
      <c r="I248" s="4" t="s">
        <v>398</v>
      </c>
      <c r="J248" s="4">
        <v>1022390067</v>
      </c>
      <c r="K248" s="4">
        <v>6</v>
      </c>
      <c r="L248" s="75" t="s">
        <v>584</v>
      </c>
      <c r="M248" s="19">
        <v>44589</v>
      </c>
      <c r="N248" s="18">
        <v>19250000</v>
      </c>
      <c r="O248" s="76">
        <v>2750000</v>
      </c>
      <c r="P248" s="4" t="s">
        <v>392</v>
      </c>
      <c r="Q248" s="4">
        <v>7</v>
      </c>
      <c r="R248" s="4"/>
      <c r="S248" s="4">
        <f t="shared" si="3"/>
        <v>210</v>
      </c>
      <c r="T248" s="90">
        <v>44621</v>
      </c>
      <c r="U248" s="90">
        <v>44834</v>
      </c>
      <c r="V248" s="18">
        <v>5500000</v>
      </c>
      <c r="W248" s="4"/>
      <c r="X248" s="4"/>
      <c r="Y248" s="4">
        <v>60</v>
      </c>
      <c r="Z248" s="19">
        <v>44895</v>
      </c>
      <c r="AA248" s="4"/>
      <c r="AB248" s="19"/>
      <c r="AC248" s="19"/>
      <c r="AD248" s="19"/>
      <c r="AE248" s="4"/>
      <c r="AF248" s="19"/>
      <c r="AG248" s="19"/>
      <c r="AH248" s="19"/>
      <c r="AI248" s="19"/>
      <c r="AJ248" s="77"/>
      <c r="AK248" s="19"/>
      <c r="AL248" s="4"/>
      <c r="AM248" s="4"/>
      <c r="AN248" s="19"/>
      <c r="AO248" s="19"/>
      <c r="AP248" s="4"/>
      <c r="AQ248" s="4"/>
      <c r="AR248" s="4"/>
      <c r="AS248" s="78">
        <f>+N248+V248+W248+X248</f>
        <v>24750000</v>
      </c>
      <c r="AT248" s="79">
        <v>44895</v>
      </c>
      <c r="AU248" s="17" t="s">
        <v>1368</v>
      </c>
      <c r="AV248" s="4"/>
      <c r="AW248" s="4"/>
      <c r="AX248" s="91"/>
      <c r="AY248" s="4" t="s">
        <v>576</v>
      </c>
      <c r="AZ248" s="80" t="s">
        <v>576</v>
      </c>
    </row>
    <row r="249" spans="1:52" s="81" customFormat="1" ht="13.5" customHeight="1" x14ac:dyDescent="0.2">
      <c r="A249" s="4" t="s">
        <v>926</v>
      </c>
      <c r="B249" s="4" t="s">
        <v>760</v>
      </c>
      <c r="C249" s="5" t="s">
        <v>732</v>
      </c>
      <c r="D249" s="4">
        <v>248</v>
      </c>
      <c r="E249" s="4" t="s">
        <v>163</v>
      </c>
      <c r="F249" s="4" t="s">
        <v>403</v>
      </c>
      <c r="G249" s="4" t="s">
        <v>44</v>
      </c>
      <c r="H249" s="74" t="s">
        <v>381</v>
      </c>
      <c r="I249" s="4" t="s">
        <v>398</v>
      </c>
      <c r="J249" s="4">
        <v>1069720354</v>
      </c>
      <c r="K249" s="4">
        <v>3</v>
      </c>
      <c r="L249" s="75" t="s">
        <v>584</v>
      </c>
      <c r="M249" s="19">
        <v>44589</v>
      </c>
      <c r="N249" s="18">
        <v>18600000</v>
      </c>
      <c r="O249" s="76">
        <v>3100000</v>
      </c>
      <c r="P249" s="4" t="s">
        <v>390</v>
      </c>
      <c r="Q249" s="4">
        <v>6</v>
      </c>
      <c r="R249" s="4"/>
      <c r="S249" s="4">
        <f t="shared" si="3"/>
        <v>180</v>
      </c>
      <c r="T249" s="90">
        <v>44593</v>
      </c>
      <c r="U249" s="90">
        <v>44773</v>
      </c>
      <c r="V249" s="18">
        <v>9300000</v>
      </c>
      <c r="W249" s="4"/>
      <c r="X249" s="4"/>
      <c r="Y249" s="4">
        <v>90</v>
      </c>
      <c r="Z249" s="19">
        <v>44865</v>
      </c>
      <c r="AA249" s="4"/>
      <c r="AB249" s="19"/>
      <c r="AC249" s="19"/>
      <c r="AD249" s="19"/>
      <c r="AE249" s="4"/>
      <c r="AF249" s="19"/>
      <c r="AG249" s="19"/>
      <c r="AH249" s="19"/>
      <c r="AI249" s="19"/>
      <c r="AJ249" s="77"/>
      <c r="AK249" s="19"/>
      <c r="AL249" s="4"/>
      <c r="AM249" s="4"/>
      <c r="AN249" s="19"/>
      <c r="AO249" s="19"/>
      <c r="AP249" s="4"/>
      <c r="AQ249" s="4"/>
      <c r="AR249" s="4"/>
      <c r="AS249" s="78">
        <f>+N249+V249+W249+X249</f>
        <v>27900000</v>
      </c>
      <c r="AT249" s="79">
        <v>44865</v>
      </c>
      <c r="AU249" s="17" t="s">
        <v>1368</v>
      </c>
      <c r="AV249" s="4"/>
      <c r="AW249" s="4"/>
      <c r="AX249" s="91"/>
      <c r="AY249" s="4" t="s">
        <v>577</v>
      </c>
      <c r="AZ249" s="80" t="s">
        <v>577</v>
      </c>
    </row>
    <row r="250" spans="1:52" s="81" customFormat="1" ht="13.5" customHeight="1" x14ac:dyDescent="0.2">
      <c r="A250" s="4" t="s">
        <v>926</v>
      </c>
      <c r="B250" s="4" t="s">
        <v>760</v>
      </c>
      <c r="C250" s="5" t="s">
        <v>733</v>
      </c>
      <c r="D250" s="4">
        <v>249</v>
      </c>
      <c r="E250" s="4" t="s">
        <v>164</v>
      </c>
      <c r="F250" s="4" t="s">
        <v>403</v>
      </c>
      <c r="G250" s="4" t="s">
        <v>43</v>
      </c>
      <c r="H250" s="74" t="s">
        <v>382</v>
      </c>
      <c r="I250" s="4" t="s">
        <v>398</v>
      </c>
      <c r="J250" s="4">
        <v>79849347</v>
      </c>
      <c r="K250" s="4">
        <v>2</v>
      </c>
      <c r="L250" s="75" t="s">
        <v>584</v>
      </c>
      <c r="M250" s="19">
        <v>44589</v>
      </c>
      <c r="N250" s="18">
        <v>40000000</v>
      </c>
      <c r="O250" s="76">
        <v>5000000</v>
      </c>
      <c r="P250" s="4" t="s">
        <v>393</v>
      </c>
      <c r="Q250" s="4">
        <v>8</v>
      </c>
      <c r="R250" s="4"/>
      <c r="S250" s="4">
        <f t="shared" si="3"/>
        <v>240</v>
      </c>
      <c r="T250" s="90">
        <v>44594</v>
      </c>
      <c r="U250" s="90">
        <v>44835</v>
      </c>
      <c r="V250" s="18"/>
      <c r="W250" s="4"/>
      <c r="X250" s="4"/>
      <c r="Y250" s="4"/>
      <c r="Z250" s="19"/>
      <c r="AA250" s="4"/>
      <c r="AB250" s="19"/>
      <c r="AC250" s="19"/>
      <c r="AD250" s="19"/>
      <c r="AE250" s="4"/>
      <c r="AF250" s="19"/>
      <c r="AG250" s="19"/>
      <c r="AH250" s="19"/>
      <c r="AI250" s="19"/>
      <c r="AJ250" s="77"/>
      <c r="AK250" s="19"/>
      <c r="AL250" s="4"/>
      <c r="AM250" s="4"/>
      <c r="AN250" s="19"/>
      <c r="AO250" s="19"/>
      <c r="AP250" s="4"/>
      <c r="AQ250" s="4"/>
      <c r="AR250" s="4"/>
      <c r="AS250" s="78">
        <f>+N250+V250+W250+X250</f>
        <v>40000000</v>
      </c>
      <c r="AT250" s="79">
        <v>44835</v>
      </c>
      <c r="AU250" s="17" t="s">
        <v>1368</v>
      </c>
      <c r="AV250" s="4"/>
      <c r="AW250" s="4"/>
      <c r="AX250" s="91"/>
      <c r="AY250" s="4" t="s">
        <v>578</v>
      </c>
      <c r="AZ250" s="80" t="s">
        <v>578</v>
      </c>
    </row>
    <row r="251" spans="1:52" s="81" customFormat="1" ht="13.5" customHeight="1" x14ac:dyDescent="0.2">
      <c r="A251" s="4" t="s">
        <v>926</v>
      </c>
      <c r="B251" s="4" t="s">
        <v>760</v>
      </c>
      <c r="C251" s="5" t="s">
        <v>698</v>
      </c>
      <c r="D251" s="4">
        <v>250</v>
      </c>
      <c r="E251" s="4" t="s">
        <v>145</v>
      </c>
      <c r="F251" s="4" t="s">
        <v>403</v>
      </c>
      <c r="G251" s="4" t="s">
        <v>43</v>
      </c>
      <c r="H251" s="74" t="s">
        <v>383</v>
      </c>
      <c r="I251" s="4" t="s">
        <v>398</v>
      </c>
      <c r="J251" s="4">
        <v>1049611842</v>
      </c>
      <c r="K251" s="4">
        <v>6</v>
      </c>
      <c r="L251" s="75" t="s">
        <v>584</v>
      </c>
      <c r="M251" s="19">
        <v>44589</v>
      </c>
      <c r="N251" s="18">
        <v>36400000</v>
      </c>
      <c r="O251" s="76">
        <v>4550000</v>
      </c>
      <c r="P251" s="4" t="s">
        <v>393</v>
      </c>
      <c r="Q251" s="4">
        <v>8</v>
      </c>
      <c r="R251" s="4"/>
      <c r="S251" s="4">
        <f t="shared" si="3"/>
        <v>240</v>
      </c>
      <c r="T251" s="90">
        <v>44593</v>
      </c>
      <c r="U251" s="90">
        <v>44834</v>
      </c>
      <c r="V251" s="18">
        <v>13650000</v>
      </c>
      <c r="W251" s="4"/>
      <c r="X251" s="4"/>
      <c r="Y251" s="4">
        <v>90</v>
      </c>
      <c r="Z251" s="19">
        <v>44925</v>
      </c>
      <c r="AA251" s="4"/>
      <c r="AB251" s="19"/>
      <c r="AC251" s="19"/>
      <c r="AD251" s="19"/>
      <c r="AE251" s="4"/>
      <c r="AF251" s="19"/>
      <c r="AG251" s="19"/>
      <c r="AH251" s="19"/>
      <c r="AI251" s="19"/>
      <c r="AJ251" s="77"/>
      <c r="AK251" s="19"/>
      <c r="AL251" s="4"/>
      <c r="AM251" s="4"/>
      <c r="AN251" s="19"/>
      <c r="AO251" s="19"/>
      <c r="AP251" s="4"/>
      <c r="AQ251" s="4"/>
      <c r="AR251" s="4"/>
      <c r="AS251" s="78">
        <f>+N251+V251+W251+X251</f>
        <v>50050000</v>
      </c>
      <c r="AT251" s="79">
        <v>44925</v>
      </c>
      <c r="AU251" s="17" t="s">
        <v>1368</v>
      </c>
      <c r="AV251" s="4"/>
      <c r="AW251" s="4"/>
      <c r="AX251" s="91"/>
      <c r="AY251" s="4" t="s">
        <v>542</v>
      </c>
      <c r="AZ251" s="80" t="s">
        <v>542</v>
      </c>
    </row>
    <row r="252" spans="1:52" s="81" customFormat="1" ht="13.5" customHeight="1" x14ac:dyDescent="0.2">
      <c r="A252" s="4" t="s">
        <v>926</v>
      </c>
      <c r="B252" s="4" t="s">
        <v>760</v>
      </c>
      <c r="C252" s="5" t="s">
        <v>734</v>
      </c>
      <c r="D252" s="4">
        <v>251</v>
      </c>
      <c r="E252" s="4" t="s">
        <v>142</v>
      </c>
      <c r="F252" s="4" t="s">
        <v>403</v>
      </c>
      <c r="G252" s="4" t="s">
        <v>44</v>
      </c>
      <c r="H252" s="74" t="s">
        <v>384</v>
      </c>
      <c r="I252" s="4" t="s">
        <v>398</v>
      </c>
      <c r="J252" s="4">
        <v>55143535</v>
      </c>
      <c r="K252" s="4">
        <v>2</v>
      </c>
      <c r="L252" s="75" t="s">
        <v>585</v>
      </c>
      <c r="M252" s="19">
        <v>44589</v>
      </c>
      <c r="N252" s="18">
        <v>22000000</v>
      </c>
      <c r="O252" s="76">
        <v>2750000</v>
      </c>
      <c r="P252" s="4" t="s">
        <v>393</v>
      </c>
      <c r="Q252" s="4">
        <v>8</v>
      </c>
      <c r="R252" s="4"/>
      <c r="S252" s="4">
        <f t="shared" si="3"/>
        <v>240</v>
      </c>
      <c r="T252" s="90">
        <v>44593</v>
      </c>
      <c r="U252" s="90">
        <v>44834</v>
      </c>
      <c r="V252" s="18">
        <v>8250000</v>
      </c>
      <c r="W252" s="4"/>
      <c r="X252" s="4"/>
      <c r="Y252" s="4">
        <v>90</v>
      </c>
      <c r="Z252" s="19">
        <v>44925</v>
      </c>
      <c r="AA252" s="4"/>
      <c r="AB252" s="19"/>
      <c r="AC252" s="19"/>
      <c r="AD252" s="19"/>
      <c r="AE252" s="4"/>
      <c r="AF252" s="19"/>
      <c r="AG252" s="19"/>
      <c r="AH252" s="19"/>
      <c r="AI252" s="19"/>
      <c r="AJ252" s="77"/>
      <c r="AK252" s="19"/>
      <c r="AL252" s="4"/>
      <c r="AM252" s="4"/>
      <c r="AN252" s="19"/>
      <c r="AO252" s="19"/>
      <c r="AP252" s="4"/>
      <c r="AQ252" s="4"/>
      <c r="AR252" s="4"/>
      <c r="AS252" s="78">
        <f>+N252+V252+W252+X252</f>
        <v>30250000</v>
      </c>
      <c r="AT252" s="79">
        <v>44925</v>
      </c>
      <c r="AU252" s="17" t="s">
        <v>1368</v>
      </c>
      <c r="AV252" s="4"/>
      <c r="AW252" s="4"/>
      <c r="AX252" s="91"/>
      <c r="AY252" s="4" t="s">
        <v>579</v>
      </c>
      <c r="AZ252" s="80" t="s">
        <v>579</v>
      </c>
    </row>
    <row r="253" spans="1:52" s="34" customFormat="1" ht="13.5" customHeight="1" x14ac:dyDescent="0.25">
      <c r="A253" s="34" t="s">
        <v>1354</v>
      </c>
      <c r="B253" s="34" t="s">
        <v>760</v>
      </c>
      <c r="C253" s="34" t="s">
        <v>735</v>
      </c>
      <c r="D253" s="34">
        <v>252</v>
      </c>
      <c r="E253" s="34" t="s">
        <v>165</v>
      </c>
      <c r="F253" s="34" t="s">
        <v>403</v>
      </c>
      <c r="G253" s="34" t="s">
        <v>44</v>
      </c>
      <c r="H253" s="34" t="s">
        <v>385</v>
      </c>
      <c r="I253" s="34" t="s">
        <v>398</v>
      </c>
      <c r="J253" s="34">
        <v>10035519196</v>
      </c>
      <c r="K253" s="34">
        <v>9</v>
      </c>
      <c r="L253" s="34" t="s">
        <v>584</v>
      </c>
      <c r="M253" s="36">
        <v>44588</v>
      </c>
      <c r="N253" s="34">
        <v>13600000</v>
      </c>
      <c r="O253" s="34">
        <v>1700000</v>
      </c>
      <c r="P253" s="34" t="s">
        <v>393</v>
      </c>
      <c r="Q253" s="34">
        <v>8</v>
      </c>
      <c r="S253" s="34">
        <f t="shared" si="3"/>
        <v>240</v>
      </c>
      <c r="T253" s="36">
        <v>44593</v>
      </c>
      <c r="U253" s="36">
        <v>44834</v>
      </c>
      <c r="V253" s="34">
        <v>5100000</v>
      </c>
      <c r="Y253" s="34">
        <v>90</v>
      </c>
      <c r="Z253" s="36">
        <v>44925</v>
      </c>
      <c r="AB253" s="36"/>
      <c r="AC253" s="36"/>
      <c r="AD253" s="36"/>
      <c r="AF253" s="36"/>
      <c r="AG253" s="36"/>
      <c r="AH253" s="36">
        <v>44630</v>
      </c>
      <c r="AI253" s="36">
        <v>44630</v>
      </c>
      <c r="AJ253" s="34" t="s">
        <v>400</v>
      </c>
      <c r="AK253" s="34">
        <v>37266</v>
      </c>
      <c r="AL253" s="34" t="s">
        <v>398</v>
      </c>
      <c r="AM253" s="34">
        <v>10001185302</v>
      </c>
      <c r="AN253" s="36"/>
      <c r="AO253" s="36"/>
      <c r="AS253" s="35">
        <f>+N253+V253+W253+X253</f>
        <v>18700000</v>
      </c>
      <c r="AT253" s="36">
        <v>44925</v>
      </c>
      <c r="AU253" s="34" t="s">
        <v>1368</v>
      </c>
      <c r="AY253" s="34" t="s">
        <v>580</v>
      </c>
      <c r="AZ253" s="34" t="s">
        <v>1017</v>
      </c>
    </row>
    <row r="254" spans="1:52" s="34" customFormat="1" ht="13.5" customHeight="1" x14ac:dyDescent="0.25">
      <c r="A254" s="34" t="s">
        <v>1354</v>
      </c>
      <c r="B254" s="34" t="s">
        <v>760</v>
      </c>
      <c r="C254" s="34" t="s">
        <v>736</v>
      </c>
      <c r="D254" s="34">
        <v>253</v>
      </c>
      <c r="E254" s="34" t="s">
        <v>166</v>
      </c>
      <c r="F254" s="34" t="s">
        <v>403</v>
      </c>
      <c r="G254" s="34" t="s">
        <v>44</v>
      </c>
      <c r="H254" s="34" t="s">
        <v>386</v>
      </c>
      <c r="I254" s="34" t="s">
        <v>398</v>
      </c>
      <c r="J254" s="34">
        <v>80186230</v>
      </c>
      <c r="K254" s="34">
        <v>7</v>
      </c>
      <c r="L254" s="34" t="s">
        <v>584</v>
      </c>
      <c r="M254" s="36">
        <v>44589</v>
      </c>
      <c r="N254" s="34">
        <v>22000000</v>
      </c>
      <c r="O254" s="34">
        <v>2750000</v>
      </c>
      <c r="P254" s="34" t="s">
        <v>393</v>
      </c>
      <c r="Q254" s="34">
        <v>8</v>
      </c>
      <c r="S254" s="34">
        <f t="shared" si="3"/>
        <v>240</v>
      </c>
      <c r="T254" s="36">
        <v>44593</v>
      </c>
      <c r="U254" s="36">
        <v>44834</v>
      </c>
      <c r="V254" s="34">
        <v>8250000</v>
      </c>
      <c r="Y254" s="34">
        <v>90</v>
      </c>
      <c r="Z254" s="36">
        <v>44925</v>
      </c>
      <c r="AB254" s="36"/>
      <c r="AC254" s="36"/>
      <c r="AD254" s="36"/>
      <c r="AF254" s="36"/>
      <c r="AG254" s="36"/>
      <c r="AH254" s="36">
        <v>44811</v>
      </c>
      <c r="AI254" s="36">
        <v>44811</v>
      </c>
      <c r="AJ254" s="34" t="s">
        <v>250</v>
      </c>
      <c r="AL254" s="34" t="s">
        <v>398</v>
      </c>
      <c r="AM254" s="34">
        <v>1070924255</v>
      </c>
      <c r="AN254" s="36"/>
      <c r="AO254" s="36"/>
      <c r="AS254" s="35">
        <f>+N254+V254+W254+X254</f>
        <v>30250000</v>
      </c>
      <c r="AT254" s="36">
        <v>44925</v>
      </c>
      <c r="AU254" s="34" t="s">
        <v>1368</v>
      </c>
      <c r="AY254" s="34" t="s">
        <v>581</v>
      </c>
      <c r="AZ254" s="34" t="s">
        <v>581</v>
      </c>
    </row>
    <row r="255" spans="1:52" s="81" customFormat="1" ht="13.5" customHeight="1" x14ac:dyDescent="0.2">
      <c r="A255" s="4" t="s">
        <v>926</v>
      </c>
      <c r="B255" s="4" t="s">
        <v>760</v>
      </c>
      <c r="C255" s="5" t="s">
        <v>737</v>
      </c>
      <c r="D255" s="4">
        <v>254</v>
      </c>
      <c r="E255" s="4" t="s">
        <v>90</v>
      </c>
      <c r="F255" s="4" t="s">
        <v>403</v>
      </c>
      <c r="G255" s="4" t="s">
        <v>44</v>
      </c>
      <c r="H255" s="74" t="s">
        <v>387</v>
      </c>
      <c r="I255" s="4" t="s">
        <v>398</v>
      </c>
      <c r="J255" s="4">
        <v>1030610170</v>
      </c>
      <c r="K255" s="4">
        <v>1</v>
      </c>
      <c r="L255" s="75" t="s">
        <v>585</v>
      </c>
      <c r="M255" s="19">
        <v>44589</v>
      </c>
      <c r="N255" s="18">
        <v>22000000</v>
      </c>
      <c r="O255" s="76">
        <v>2750000</v>
      </c>
      <c r="P255" s="4" t="s">
        <v>393</v>
      </c>
      <c r="Q255" s="4">
        <v>8</v>
      </c>
      <c r="R255" s="4"/>
      <c r="S255" s="4">
        <f t="shared" si="3"/>
        <v>240</v>
      </c>
      <c r="T255" s="90">
        <v>44593</v>
      </c>
      <c r="U255" s="90">
        <v>44834</v>
      </c>
      <c r="V255" s="18">
        <v>8250000</v>
      </c>
      <c r="W255" s="4"/>
      <c r="X255" s="4"/>
      <c r="Y255" s="4">
        <v>90</v>
      </c>
      <c r="Z255" s="19">
        <v>44925</v>
      </c>
      <c r="AA255" s="4"/>
      <c r="AB255" s="19"/>
      <c r="AC255" s="19"/>
      <c r="AD255" s="19"/>
      <c r="AE255" s="4"/>
      <c r="AF255" s="19"/>
      <c r="AG255" s="19"/>
      <c r="AH255" s="19"/>
      <c r="AI255" s="19"/>
      <c r="AJ255" s="77" t="s">
        <v>1353</v>
      </c>
      <c r="AK255" s="19"/>
      <c r="AL255" s="4"/>
      <c r="AM255" s="4"/>
      <c r="AN255" s="19"/>
      <c r="AO255" s="19"/>
      <c r="AP255" s="4"/>
      <c r="AQ255" s="4"/>
      <c r="AR255" s="4"/>
      <c r="AS255" s="78">
        <f>+N255+V255+W255+X255</f>
        <v>30250000</v>
      </c>
      <c r="AT255" s="79">
        <v>44925</v>
      </c>
      <c r="AU255" s="17" t="s">
        <v>1368</v>
      </c>
      <c r="AV255" s="4"/>
      <c r="AW255" s="4"/>
      <c r="AX255" s="91"/>
      <c r="AY255" s="4" t="s">
        <v>582</v>
      </c>
      <c r="AZ255" s="80" t="s">
        <v>582</v>
      </c>
    </row>
    <row r="256" spans="1:52" s="81" customFormat="1" ht="13.5" customHeight="1" x14ac:dyDescent="0.2">
      <c r="A256" s="4" t="s">
        <v>926</v>
      </c>
      <c r="B256" s="4" t="s">
        <v>760</v>
      </c>
      <c r="C256" s="5" t="s">
        <v>738</v>
      </c>
      <c r="D256" s="4">
        <v>255</v>
      </c>
      <c r="E256" s="4" t="s">
        <v>167</v>
      </c>
      <c r="F256" s="4" t="s">
        <v>403</v>
      </c>
      <c r="G256" s="4" t="s">
        <v>43</v>
      </c>
      <c r="H256" s="74" t="s">
        <v>388</v>
      </c>
      <c r="I256" s="4" t="s">
        <v>398</v>
      </c>
      <c r="J256" s="4">
        <v>52468301</v>
      </c>
      <c r="K256" s="4">
        <v>0</v>
      </c>
      <c r="L256" s="75" t="s">
        <v>585</v>
      </c>
      <c r="M256" s="19">
        <v>44589</v>
      </c>
      <c r="N256" s="18">
        <v>36400000</v>
      </c>
      <c r="O256" s="76">
        <v>4550000</v>
      </c>
      <c r="P256" s="4" t="s">
        <v>393</v>
      </c>
      <c r="Q256" s="4">
        <v>8</v>
      </c>
      <c r="R256" s="4"/>
      <c r="S256" s="4">
        <f t="shared" si="3"/>
        <v>240</v>
      </c>
      <c r="T256" s="90">
        <v>44593</v>
      </c>
      <c r="U256" s="90">
        <v>44834</v>
      </c>
      <c r="V256" s="18">
        <v>13650000</v>
      </c>
      <c r="W256" s="4"/>
      <c r="X256" s="4"/>
      <c r="Y256" s="4">
        <v>90</v>
      </c>
      <c r="Z256" s="19">
        <v>44926</v>
      </c>
      <c r="AA256" s="4"/>
      <c r="AB256" s="19"/>
      <c r="AC256" s="19"/>
      <c r="AD256" s="19"/>
      <c r="AE256" s="4"/>
      <c r="AF256" s="19"/>
      <c r="AG256" s="19"/>
      <c r="AH256" s="19"/>
      <c r="AI256" s="19"/>
      <c r="AJ256" s="77"/>
      <c r="AK256" s="19"/>
      <c r="AL256" s="4"/>
      <c r="AM256" s="4"/>
      <c r="AN256" s="19"/>
      <c r="AO256" s="19"/>
      <c r="AP256" s="4"/>
      <c r="AQ256" s="4"/>
      <c r="AR256" s="4"/>
      <c r="AS256" s="78">
        <f>+N256+V256+W256+X256</f>
        <v>50050000</v>
      </c>
      <c r="AT256" s="79">
        <v>44926</v>
      </c>
      <c r="AU256" s="17" t="s">
        <v>1368</v>
      </c>
      <c r="AV256" s="4"/>
      <c r="AW256" s="4"/>
      <c r="AX256" s="91"/>
      <c r="AY256" s="4" t="s">
        <v>583</v>
      </c>
      <c r="AZ256" s="80" t="s">
        <v>583</v>
      </c>
    </row>
    <row r="257" spans="1:52" s="81" customFormat="1" ht="13.5" customHeight="1" x14ac:dyDescent="0.2">
      <c r="A257" s="4" t="s">
        <v>926</v>
      </c>
      <c r="B257" s="4"/>
      <c r="C257" s="5" t="s">
        <v>739</v>
      </c>
      <c r="D257" s="4">
        <v>256</v>
      </c>
      <c r="E257" s="4" t="s">
        <v>168</v>
      </c>
      <c r="F257" s="4" t="s">
        <v>403</v>
      </c>
      <c r="G257" s="4" t="s">
        <v>47</v>
      </c>
      <c r="H257" s="74" t="s">
        <v>389</v>
      </c>
      <c r="I257" s="4" t="s">
        <v>746</v>
      </c>
      <c r="J257" s="4">
        <v>900073254</v>
      </c>
      <c r="K257" s="4"/>
      <c r="L257" s="75" t="s">
        <v>36</v>
      </c>
      <c r="M257" s="19">
        <v>44593</v>
      </c>
      <c r="N257" s="18">
        <v>143648436.02000001</v>
      </c>
      <c r="O257" s="76">
        <v>0</v>
      </c>
      <c r="P257" s="4" t="s">
        <v>394</v>
      </c>
      <c r="Q257" s="4">
        <v>9</v>
      </c>
      <c r="R257" s="4"/>
      <c r="S257" s="4">
        <f t="shared" si="3"/>
        <v>270</v>
      </c>
      <c r="T257" s="90">
        <v>44596</v>
      </c>
      <c r="U257" s="90">
        <v>44868</v>
      </c>
      <c r="V257" s="18"/>
      <c r="W257" s="4"/>
      <c r="X257" s="4"/>
      <c r="Y257" s="4"/>
      <c r="Z257" s="19"/>
      <c r="AA257" s="4"/>
      <c r="AB257" s="19"/>
      <c r="AC257" s="19"/>
      <c r="AD257" s="19"/>
      <c r="AE257" s="4"/>
      <c r="AF257" s="19"/>
      <c r="AG257" s="19"/>
      <c r="AH257" s="19"/>
      <c r="AI257" s="19"/>
      <c r="AJ257" s="77"/>
      <c r="AK257" s="19"/>
      <c r="AL257" s="4"/>
      <c r="AM257" s="4"/>
      <c r="AN257" s="19"/>
      <c r="AO257" s="19"/>
      <c r="AP257" s="4"/>
      <c r="AQ257" s="4"/>
      <c r="AR257" s="4"/>
      <c r="AS257" s="78">
        <f>+N257+V260+W258+X258</f>
        <v>143648436.02000001</v>
      </c>
      <c r="AT257" s="79">
        <v>44868</v>
      </c>
      <c r="AU257" s="17" t="s">
        <v>1368</v>
      </c>
      <c r="AV257" s="4"/>
      <c r="AW257" s="4"/>
      <c r="AX257" s="91"/>
      <c r="AY257" s="4" t="s">
        <v>1161</v>
      </c>
      <c r="AZ257" s="80"/>
    </row>
    <row r="258" spans="1:52" s="81" customFormat="1" ht="13.5" customHeight="1" x14ac:dyDescent="0.2">
      <c r="A258" s="4" t="s">
        <v>926</v>
      </c>
      <c r="B258" s="4" t="s">
        <v>1136</v>
      </c>
      <c r="C258" s="5" t="s">
        <v>873</v>
      </c>
      <c r="D258" s="4">
        <v>257</v>
      </c>
      <c r="E258" s="4" t="s">
        <v>747</v>
      </c>
      <c r="F258" s="4" t="s">
        <v>758</v>
      </c>
      <c r="G258" s="4" t="s">
        <v>48</v>
      </c>
      <c r="H258" s="74" t="s">
        <v>745</v>
      </c>
      <c r="I258" s="4" t="s">
        <v>746</v>
      </c>
      <c r="J258" s="4">
        <v>811009788</v>
      </c>
      <c r="K258" s="4"/>
      <c r="L258" s="75" t="s">
        <v>36</v>
      </c>
      <c r="M258" s="19">
        <v>44649</v>
      </c>
      <c r="N258" s="18">
        <v>15450000</v>
      </c>
      <c r="O258" s="76">
        <v>0</v>
      </c>
      <c r="P258" s="4" t="s">
        <v>392</v>
      </c>
      <c r="Q258" s="4">
        <v>7</v>
      </c>
      <c r="R258" s="4"/>
      <c r="S258" s="4">
        <f t="shared" si="3"/>
        <v>210</v>
      </c>
      <c r="T258" s="90">
        <v>44655</v>
      </c>
      <c r="U258" s="90">
        <v>44868</v>
      </c>
      <c r="V258" s="18"/>
      <c r="W258" s="4"/>
      <c r="X258" s="4"/>
      <c r="Y258" s="4"/>
      <c r="Z258" s="19"/>
      <c r="AA258" s="4"/>
      <c r="AB258" s="19"/>
      <c r="AC258" s="19"/>
      <c r="AD258" s="19"/>
      <c r="AE258" s="4"/>
      <c r="AF258" s="19"/>
      <c r="AG258" s="19"/>
      <c r="AH258" s="19"/>
      <c r="AI258" s="19"/>
      <c r="AJ258" s="77"/>
      <c r="AK258" s="19"/>
      <c r="AL258" s="4"/>
      <c r="AM258" s="4"/>
      <c r="AN258" s="19"/>
      <c r="AO258" s="19"/>
      <c r="AP258" s="4"/>
      <c r="AQ258" s="4"/>
      <c r="AR258" s="4"/>
      <c r="AS258" s="78">
        <f>+N258+V258+W258+X258</f>
        <v>15450000</v>
      </c>
      <c r="AT258" s="79">
        <v>44868</v>
      </c>
      <c r="AU258" s="17" t="s">
        <v>1368</v>
      </c>
      <c r="AV258" s="4"/>
      <c r="AW258" s="4"/>
      <c r="AX258" s="91"/>
      <c r="AY258" s="4" t="s">
        <v>1355</v>
      </c>
      <c r="AZ258" s="80"/>
    </row>
    <row r="259" spans="1:52" s="81" customFormat="1" ht="13.5" customHeight="1" x14ac:dyDescent="0.2">
      <c r="A259" s="4" t="s">
        <v>926</v>
      </c>
      <c r="B259" s="4" t="s">
        <v>1259</v>
      </c>
      <c r="C259" s="5" t="s">
        <v>740</v>
      </c>
      <c r="D259" s="4">
        <v>258</v>
      </c>
      <c r="E259" s="4" t="s">
        <v>748</v>
      </c>
      <c r="F259" s="4" t="s">
        <v>403</v>
      </c>
      <c r="G259" s="4" t="s">
        <v>42</v>
      </c>
      <c r="H259" s="74" t="s">
        <v>749</v>
      </c>
      <c r="I259" s="4" t="s">
        <v>746</v>
      </c>
      <c r="J259" s="4">
        <v>901277134</v>
      </c>
      <c r="K259" s="4"/>
      <c r="L259" s="75" t="s">
        <v>36</v>
      </c>
      <c r="M259" s="19">
        <v>44657</v>
      </c>
      <c r="N259" s="18">
        <v>726000</v>
      </c>
      <c r="O259" s="76">
        <v>0</v>
      </c>
      <c r="P259" s="4" t="s">
        <v>750</v>
      </c>
      <c r="Q259" s="4">
        <v>1</v>
      </c>
      <c r="R259" s="4"/>
      <c r="S259" s="4">
        <f t="shared" si="3"/>
        <v>30</v>
      </c>
      <c r="T259" s="90">
        <v>44659</v>
      </c>
      <c r="U259" s="90">
        <v>44688</v>
      </c>
      <c r="V259" s="18"/>
      <c r="W259" s="4"/>
      <c r="X259" s="4"/>
      <c r="Y259" s="4"/>
      <c r="Z259" s="19"/>
      <c r="AA259" s="4"/>
      <c r="AB259" s="19"/>
      <c r="AC259" s="19"/>
      <c r="AD259" s="19"/>
      <c r="AE259" s="4"/>
      <c r="AF259" s="19"/>
      <c r="AG259" s="19"/>
      <c r="AH259" s="19"/>
      <c r="AI259" s="19"/>
      <c r="AJ259" s="77"/>
      <c r="AK259" s="19"/>
      <c r="AL259" s="4"/>
      <c r="AM259" s="4"/>
      <c r="AN259" s="19"/>
      <c r="AO259" s="19"/>
      <c r="AP259" s="4"/>
      <c r="AQ259" s="4"/>
      <c r="AR259" s="4"/>
      <c r="AS259" s="78">
        <f>+N259+V259+W259+X259</f>
        <v>726000</v>
      </c>
      <c r="AT259" s="79">
        <v>44688</v>
      </c>
      <c r="AU259" s="17" t="s">
        <v>1368</v>
      </c>
      <c r="AV259" s="4"/>
      <c r="AW259" s="4"/>
      <c r="AX259" s="91"/>
      <c r="AY259" s="4" t="s">
        <v>844</v>
      </c>
      <c r="AZ259" s="80" t="s">
        <v>844</v>
      </c>
    </row>
    <row r="260" spans="1:52" s="81" customFormat="1" ht="13.5" customHeight="1" x14ac:dyDescent="0.2">
      <c r="A260" s="4" t="s">
        <v>926</v>
      </c>
      <c r="B260" s="4" t="s">
        <v>1258</v>
      </c>
      <c r="C260" s="5" t="s">
        <v>741</v>
      </c>
      <c r="D260" s="4">
        <v>259</v>
      </c>
      <c r="E260" s="4" t="s">
        <v>752</v>
      </c>
      <c r="F260" s="4" t="s">
        <v>758</v>
      </c>
      <c r="G260" s="4" t="s">
        <v>46</v>
      </c>
      <c r="H260" s="74" t="s">
        <v>753</v>
      </c>
      <c r="I260" s="4" t="s">
        <v>746</v>
      </c>
      <c r="J260" s="4">
        <v>9011788395</v>
      </c>
      <c r="K260" s="4"/>
      <c r="L260" s="75" t="s">
        <v>36</v>
      </c>
      <c r="M260" s="19">
        <v>44656</v>
      </c>
      <c r="N260" s="18">
        <v>445488474</v>
      </c>
      <c r="O260" s="76">
        <v>0</v>
      </c>
      <c r="P260" s="4" t="s">
        <v>754</v>
      </c>
      <c r="Q260" s="4">
        <v>9</v>
      </c>
      <c r="R260" s="4">
        <v>15</v>
      </c>
      <c r="S260" s="4">
        <f t="shared" si="3"/>
        <v>285</v>
      </c>
      <c r="T260" s="90">
        <v>44659</v>
      </c>
      <c r="U260" s="90">
        <v>44948</v>
      </c>
      <c r="V260" s="18"/>
      <c r="W260" s="4"/>
      <c r="X260" s="4"/>
      <c r="Y260" s="4"/>
      <c r="Z260" s="19"/>
      <c r="AA260" s="4"/>
      <c r="AB260" s="19"/>
      <c r="AC260" s="19"/>
      <c r="AD260" s="19"/>
      <c r="AE260" s="4"/>
      <c r="AF260" s="19"/>
      <c r="AG260" s="19"/>
      <c r="AH260" s="19"/>
      <c r="AI260" s="19"/>
      <c r="AJ260" s="77"/>
      <c r="AK260" s="19"/>
      <c r="AL260" s="4"/>
      <c r="AM260" s="4"/>
      <c r="AN260" s="19"/>
      <c r="AO260" s="19"/>
      <c r="AP260" s="4"/>
      <c r="AQ260" s="4"/>
      <c r="AR260" s="4"/>
      <c r="AS260" s="78">
        <f>+N260+V260+W260+X260</f>
        <v>445488474</v>
      </c>
      <c r="AT260" s="79">
        <v>44948</v>
      </c>
      <c r="AU260" s="17" t="s">
        <v>1368</v>
      </c>
      <c r="AV260" s="4"/>
      <c r="AW260" s="4"/>
      <c r="AX260" s="91"/>
      <c r="AY260" s="4" t="s">
        <v>845</v>
      </c>
      <c r="AZ260" s="80" t="s">
        <v>845</v>
      </c>
    </row>
    <row r="261" spans="1:52" s="110" customFormat="1" ht="13.5" customHeight="1" x14ac:dyDescent="0.2">
      <c r="A261" s="43" t="s">
        <v>926</v>
      </c>
      <c r="B261" s="43" t="s">
        <v>1267</v>
      </c>
      <c r="C261" s="98" t="s">
        <v>742</v>
      </c>
      <c r="D261" s="43">
        <v>260</v>
      </c>
      <c r="E261" s="43" t="s">
        <v>755</v>
      </c>
      <c r="F261" s="43" t="s">
        <v>1162</v>
      </c>
      <c r="G261" s="43" t="s">
        <v>50</v>
      </c>
      <c r="H261" s="102" t="s">
        <v>756</v>
      </c>
      <c r="I261" s="43" t="s">
        <v>746</v>
      </c>
      <c r="J261" s="43">
        <v>900357596</v>
      </c>
      <c r="K261" s="43"/>
      <c r="L261" s="103" t="s">
        <v>36</v>
      </c>
      <c r="M261" s="100">
        <v>44669</v>
      </c>
      <c r="N261" s="101">
        <v>0</v>
      </c>
      <c r="O261" s="104">
        <v>0</v>
      </c>
      <c r="P261" s="43" t="s">
        <v>757</v>
      </c>
      <c r="Q261" s="43">
        <v>12</v>
      </c>
      <c r="R261" s="43"/>
      <c r="S261" s="43">
        <f t="shared" si="3"/>
        <v>360</v>
      </c>
      <c r="T261" s="105">
        <v>44669</v>
      </c>
      <c r="U261" s="105">
        <v>45033</v>
      </c>
      <c r="V261" s="101"/>
      <c r="W261" s="43"/>
      <c r="X261" s="43"/>
      <c r="Y261" s="43"/>
      <c r="Z261" s="100"/>
      <c r="AA261" s="43"/>
      <c r="AB261" s="100"/>
      <c r="AC261" s="100"/>
      <c r="AD261" s="100"/>
      <c r="AE261" s="43"/>
      <c r="AF261" s="100"/>
      <c r="AG261" s="100"/>
      <c r="AH261" s="100"/>
      <c r="AI261" s="100"/>
      <c r="AJ261" s="102"/>
      <c r="AK261" s="100"/>
      <c r="AL261" s="43"/>
      <c r="AM261" s="43"/>
      <c r="AN261" s="100"/>
      <c r="AO261" s="100"/>
      <c r="AP261" s="43"/>
      <c r="AQ261" s="43"/>
      <c r="AR261" s="43"/>
      <c r="AS261" s="106">
        <f>+N261+V261+W261+X261</f>
        <v>0</v>
      </c>
      <c r="AT261" s="107">
        <v>45033</v>
      </c>
      <c r="AU261" s="99" t="s">
        <v>1368</v>
      </c>
      <c r="AV261" s="43"/>
      <c r="AW261" s="43"/>
      <c r="AX261" s="108"/>
      <c r="AY261" s="43" t="s">
        <v>846</v>
      </c>
      <c r="AZ261" s="109" t="s">
        <v>846</v>
      </c>
    </row>
    <row r="262" spans="1:52" s="81" customFormat="1" ht="13.5" customHeight="1" x14ac:dyDescent="0.2">
      <c r="A262" s="5" t="s">
        <v>1234</v>
      </c>
      <c r="B262" s="4" t="s">
        <v>1136</v>
      </c>
      <c r="C262" s="5" t="s">
        <v>761</v>
      </c>
      <c r="D262" s="4">
        <v>261</v>
      </c>
      <c r="E262" s="4" t="s">
        <v>772</v>
      </c>
      <c r="F262" s="4" t="s">
        <v>1163</v>
      </c>
      <c r="G262" s="4" t="s">
        <v>48</v>
      </c>
      <c r="H262" s="74" t="s">
        <v>766</v>
      </c>
      <c r="I262" s="4" t="s">
        <v>746</v>
      </c>
      <c r="J262" s="4">
        <v>901373000</v>
      </c>
      <c r="K262" s="4"/>
      <c r="L262" s="75" t="s">
        <v>36</v>
      </c>
      <c r="M262" s="19">
        <v>44687</v>
      </c>
      <c r="N262" s="18">
        <v>131605043</v>
      </c>
      <c r="O262" s="76">
        <v>0</v>
      </c>
      <c r="P262" s="4" t="s">
        <v>918</v>
      </c>
      <c r="Q262" s="4">
        <v>2</v>
      </c>
      <c r="R262" s="4"/>
      <c r="S262" s="4">
        <f t="shared" si="3"/>
        <v>60</v>
      </c>
      <c r="T262" s="90">
        <v>44693</v>
      </c>
      <c r="U262" s="90">
        <v>44753</v>
      </c>
      <c r="V262" s="18"/>
      <c r="W262" s="4"/>
      <c r="X262" s="4"/>
      <c r="Y262" s="4"/>
      <c r="Z262" s="19"/>
      <c r="AA262" s="4"/>
      <c r="AB262" s="19"/>
      <c r="AC262" s="19"/>
      <c r="AD262" s="19"/>
      <c r="AE262" s="4"/>
      <c r="AF262" s="19"/>
      <c r="AG262" s="19"/>
      <c r="AH262" s="19"/>
      <c r="AI262" s="19"/>
      <c r="AJ262" s="77"/>
      <c r="AK262" s="19"/>
      <c r="AL262" s="4"/>
      <c r="AM262" s="4"/>
      <c r="AN262" s="19"/>
      <c r="AO262" s="19"/>
      <c r="AP262" s="4"/>
      <c r="AQ262" s="4"/>
      <c r="AR262" s="4"/>
      <c r="AS262" s="78">
        <f>+N262+V262+W262+X262</f>
        <v>131605043</v>
      </c>
      <c r="AT262" s="79">
        <v>44753</v>
      </c>
      <c r="AU262" s="17" t="s">
        <v>1368</v>
      </c>
      <c r="AV262" s="4"/>
      <c r="AW262" s="4"/>
      <c r="AX262" s="91"/>
      <c r="AY262" s="4" t="s">
        <v>1166</v>
      </c>
      <c r="AZ262" s="80"/>
    </row>
    <row r="263" spans="1:52" s="81" customFormat="1" ht="13.5" customHeight="1" x14ac:dyDescent="0.2">
      <c r="A263" s="4" t="s">
        <v>926</v>
      </c>
      <c r="B263" s="4" t="s">
        <v>1259</v>
      </c>
      <c r="C263" s="5" t="s">
        <v>762</v>
      </c>
      <c r="D263" s="4">
        <v>262</v>
      </c>
      <c r="E263" s="4" t="s">
        <v>775</v>
      </c>
      <c r="F263" s="4" t="s">
        <v>403</v>
      </c>
      <c r="G263" s="4" t="s">
        <v>49</v>
      </c>
      <c r="H263" s="74" t="s">
        <v>824</v>
      </c>
      <c r="I263" s="4" t="s">
        <v>746</v>
      </c>
      <c r="J263" s="4">
        <v>900965217</v>
      </c>
      <c r="K263" s="4"/>
      <c r="L263" s="75" t="s">
        <v>36</v>
      </c>
      <c r="M263" s="19">
        <v>44669</v>
      </c>
      <c r="N263" s="18">
        <v>27995993</v>
      </c>
      <c r="O263" s="76">
        <v>0</v>
      </c>
      <c r="P263" s="4" t="s">
        <v>900</v>
      </c>
      <c r="Q263" s="4">
        <v>1</v>
      </c>
      <c r="R263" s="4">
        <v>0</v>
      </c>
      <c r="S263" s="4">
        <f t="shared" ref="S263:S307" si="4">+(Q263*30)+R263</f>
        <v>30</v>
      </c>
      <c r="T263" s="90">
        <v>44706</v>
      </c>
      <c r="U263" s="90">
        <v>44766</v>
      </c>
      <c r="V263" s="18"/>
      <c r="W263" s="4"/>
      <c r="X263" s="4"/>
      <c r="Y263" s="4"/>
      <c r="Z263" s="19"/>
      <c r="AA263" s="4"/>
      <c r="AB263" s="19"/>
      <c r="AC263" s="19"/>
      <c r="AD263" s="19"/>
      <c r="AE263" s="4"/>
      <c r="AF263" s="19"/>
      <c r="AG263" s="19"/>
      <c r="AH263" s="19"/>
      <c r="AI263" s="19"/>
      <c r="AJ263" s="77"/>
      <c r="AK263" s="19"/>
      <c r="AL263" s="4"/>
      <c r="AM263" s="4"/>
      <c r="AN263" s="19"/>
      <c r="AO263" s="19"/>
      <c r="AP263" s="4"/>
      <c r="AQ263" s="4"/>
      <c r="AR263" s="4"/>
      <c r="AS263" s="78">
        <f>+N263+V263+W263+X263</f>
        <v>27995993</v>
      </c>
      <c r="AT263" s="79">
        <v>44766</v>
      </c>
      <c r="AU263" s="17" t="s">
        <v>1368</v>
      </c>
      <c r="AV263" s="4"/>
      <c r="AW263" s="4"/>
      <c r="AX263" s="91"/>
      <c r="AY263" s="4" t="s">
        <v>847</v>
      </c>
      <c r="AZ263" s="80" t="s">
        <v>847</v>
      </c>
    </row>
    <row r="264" spans="1:52" s="81" customFormat="1" ht="13.5" customHeight="1" x14ac:dyDescent="0.2">
      <c r="A264" s="4" t="s">
        <v>926</v>
      </c>
      <c r="B264" s="4" t="s">
        <v>811</v>
      </c>
      <c r="C264" s="5" t="s">
        <v>763</v>
      </c>
      <c r="D264" s="4">
        <v>263</v>
      </c>
      <c r="E264" s="4" t="s">
        <v>776</v>
      </c>
      <c r="F264" s="4" t="s">
        <v>1141</v>
      </c>
      <c r="G264" s="4" t="s">
        <v>40</v>
      </c>
      <c r="H264" s="74" t="s">
        <v>894</v>
      </c>
      <c r="I264" s="4" t="s">
        <v>746</v>
      </c>
      <c r="J264" s="4">
        <v>901600521</v>
      </c>
      <c r="K264" s="4"/>
      <c r="L264" s="75" t="s">
        <v>36</v>
      </c>
      <c r="M264" s="19">
        <v>44718</v>
      </c>
      <c r="N264" s="18">
        <v>11588464545</v>
      </c>
      <c r="O264" s="76" t="s">
        <v>893</v>
      </c>
      <c r="P264" s="4" t="s">
        <v>895</v>
      </c>
      <c r="Q264" s="4">
        <v>7</v>
      </c>
      <c r="R264" s="4">
        <v>0</v>
      </c>
      <c r="S264" s="4">
        <f t="shared" si="4"/>
        <v>210</v>
      </c>
      <c r="T264" s="90">
        <v>44781</v>
      </c>
      <c r="U264" s="90">
        <v>44992</v>
      </c>
      <c r="V264" s="18"/>
      <c r="W264" s="4"/>
      <c r="X264" s="4"/>
      <c r="Y264" s="4"/>
      <c r="Z264" s="19"/>
      <c r="AA264" s="4"/>
      <c r="AB264" s="19"/>
      <c r="AC264" s="19"/>
      <c r="AD264" s="19"/>
      <c r="AE264" s="4"/>
      <c r="AF264" s="19"/>
      <c r="AG264" s="19"/>
      <c r="AH264" s="19"/>
      <c r="AI264" s="19"/>
      <c r="AJ264" s="74"/>
      <c r="AK264" s="19"/>
      <c r="AL264" s="4"/>
      <c r="AM264" s="4"/>
      <c r="AN264" s="19"/>
      <c r="AO264" s="19"/>
      <c r="AP264" s="4"/>
      <c r="AQ264" s="4"/>
      <c r="AR264" s="4"/>
      <c r="AS264" s="78">
        <f>+N264+V264+W264+X264</f>
        <v>11588464545</v>
      </c>
      <c r="AT264" s="79">
        <v>44992</v>
      </c>
      <c r="AU264" s="17" t="s">
        <v>1368</v>
      </c>
      <c r="AV264" s="4"/>
      <c r="AW264" s="4"/>
      <c r="AX264" s="91"/>
      <c r="AY264" s="4" t="s">
        <v>848</v>
      </c>
      <c r="AZ264" s="80" t="s">
        <v>848</v>
      </c>
    </row>
    <row r="265" spans="1:52" s="110" customFormat="1" ht="13.5" customHeight="1" x14ac:dyDescent="0.2">
      <c r="A265" s="43" t="s">
        <v>926</v>
      </c>
      <c r="B265" s="43" t="s">
        <v>1136</v>
      </c>
      <c r="C265" s="98" t="s">
        <v>764</v>
      </c>
      <c r="D265" s="43">
        <v>264</v>
      </c>
      <c r="E265" s="43" t="s">
        <v>777</v>
      </c>
      <c r="F265" s="43" t="s">
        <v>1164</v>
      </c>
      <c r="G265" s="43" t="s">
        <v>50</v>
      </c>
      <c r="H265" s="102" t="s">
        <v>835</v>
      </c>
      <c r="I265" s="43" t="s">
        <v>746</v>
      </c>
      <c r="J265" s="43">
        <v>860524654</v>
      </c>
      <c r="K265" s="43"/>
      <c r="L265" s="103" t="s">
        <v>36</v>
      </c>
      <c r="M265" s="100">
        <v>44715</v>
      </c>
      <c r="N265" s="101">
        <v>135164115</v>
      </c>
      <c r="O265" s="104"/>
      <c r="P265" s="43" t="s">
        <v>896</v>
      </c>
      <c r="Q265" s="43">
        <v>0</v>
      </c>
      <c r="R265" s="43">
        <v>365</v>
      </c>
      <c r="S265" s="43">
        <f t="shared" si="4"/>
        <v>365</v>
      </c>
      <c r="T265" s="105">
        <v>44715</v>
      </c>
      <c r="U265" s="105">
        <v>45079</v>
      </c>
      <c r="V265" s="101"/>
      <c r="W265" s="43"/>
      <c r="X265" s="43"/>
      <c r="Y265" s="43"/>
      <c r="Z265" s="100"/>
      <c r="AA265" s="43"/>
      <c r="AB265" s="100"/>
      <c r="AC265" s="100"/>
      <c r="AD265" s="100"/>
      <c r="AE265" s="43"/>
      <c r="AF265" s="100"/>
      <c r="AG265" s="100"/>
      <c r="AH265" s="100"/>
      <c r="AI265" s="100"/>
      <c r="AJ265" s="102"/>
      <c r="AK265" s="100"/>
      <c r="AL265" s="43"/>
      <c r="AM265" s="43"/>
      <c r="AN265" s="100"/>
      <c r="AO265" s="100"/>
      <c r="AP265" s="43"/>
      <c r="AQ265" s="43"/>
      <c r="AR265" s="43"/>
      <c r="AS265" s="106">
        <f>+N265+V265+W265+X265</f>
        <v>135164115</v>
      </c>
      <c r="AT265" s="107">
        <v>45079</v>
      </c>
      <c r="AU265" s="99" t="s">
        <v>1369</v>
      </c>
      <c r="AV265" s="43"/>
      <c r="AW265" s="43"/>
      <c r="AX265" s="108"/>
      <c r="AY265" s="43" t="s">
        <v>849</v>
      </c>
      <c r="AZ265" s="109" t="s">
        <v>849</v>
      </c>
    </row>
    <row r="266" spans="1:52" s="81" customFormat="1" ht="13.5" customHeight="1" x14ac:dyDescent="0.2">
      <c r="A266" s="4" t="s">
        <v>926</v>
      </c>
      <c r="B266" s="4" t="s">
        <v>810</v>
      </c>
      <c r="C266" s="5" t="s">
        <v>765</v>
      </c>
      <c r="D266" s="4">
        <v>265</v>
      </c>
      <c r="E266" s="4" t="s">
        <v>795</v>
      </c>
      <c r="F266" s="4" t="s">
        <v>1142</v>
      </c>
      <c r="G266" s="4" t="s">
        <v>41</v>
      </c>
      <c r="H266" s="74" t="s">
        <v>825</v>
      </c>
      <c r="I266" s="4" t="s">
        <v>746</v>
      </c>
      <c r="J266" s="4">
        <v>901617174</v>
      </c>
      <c r="K266" s="4"/>
      <c r="L266" s="75" t="s">
        <v>36</v>
      </c>
      <c r="M266" s="19">
        <v>44770</v>
      </c>
      <c r="N266" s="18">
        <v>1158846269</v>
      </c>
      <c r="O266" s="76" t="s">
        <v>893</v>
      </c>
      <c r="P266" s="4" t="s">
        <v>895</v>
      </c>
      <c r="Q266" s="4">
        <v>7</v>
      </c>
      <c r="R266" s="4">
        <v>0</v>
      </c>
      <c r="S266" s="4">
        <f t="shared" si="4"/>
        <v>210</v>
      </c>
      <c r="T266" s="90">
        <v>44781</v>
      </c>
      <c r="U266" s="90">
        <v>44992</v>
      </c>
      <c r="V266" s="18"/>
      <c r="W266" s="4"/>
      <c r="X266" s="4"/>
      <c r="Y266" s="4"/>
      <c r="Z266" s="19"/>
      <c r="AA266" s="4"/>
      <c r="AB266" s="19"/>
      <c r="AC266" s="19"/>
      <c r="AD266" s="19"/>
      <c r="AE266" s="4"/>
      <c r="AF266" s="19"/>
      <c r="AG266" s="19"/>
      <c r="AH266" s="19"/>
      <c r="AI266" s="19"/>
      <c r="AJ266" s="74"/>
      <c r="AK266" s="19"/>
      <c r="AL266" s="4"/>
      <c r="AM266" s="4"/>
      <c r="AN266" s="19"/>
      <c r="AO266" s="19"/>
      <c r="AP266" s="4"/>
      <c r="AQ266" s="4"/>
      <c r="AR266" s="4"/>
      <c r="AS266" s="78">
        <f>+N266+V266+W266+X266</f>
        <v>1158846269</v>
      </c>
      <c r="AT266" s="79">
        <v>44992</v>
      </c>
      <c r="AU266" s="17" t="s">
        <v>1368</v>
      </c>
      <c r="AV266" s="4"/>
      <c r="AW266" s="4"/>
      <c r="AX266" s="91"/>
      <c r="AY266" s="4" t="s">
        <v>850</v>
      </c>
      <c r="AZ266" s="80" t="s">
        <v>850</v>
      </c>
    </row>
    <row r="267" spans="1:52" s="110" customFormat="1" ht="13.5" customHeight="1" x14ac:dyDescent="0.2">
      <c r="A267" s="43" t="s">
        <v>926</v>
      </c>
      <c r="B267" s="43" t="s">
        <v>1257</v>
      </c>
      <c r="C267" s="98" t="s">
        <v>779</v>
      </c>
      <c r="D267" s="43">
        <v>266</v>
      </c>
      <c r="E267" s="43" t="s">
        <v>780</v>
      </c>
      <c r="F267" s="43" t="s">
        <v>403</v>
      </c>
      <c r="G267" s="43" t="s">
        <v>52</v>
      </c>
      <c r="H267" s="102" t="s">
        <v>778</v>
      </c>
      <c r="I267" s="43" t="s">
        <v>398</v>
      </c>
      <c r="J267" s="43">
        <v>41377254</v>
      </c>
      <c r="K267" s="43">
        <v>1</v>
      </c>
      <c r="L267" s="103" t="s">
        <v>36</v>
      </c>
      <c r="M267" s="100">
        <v>44735</v>
      </c>
      <c r="N267" s="101">
        <v>41600000</v>
      </c>
      <c r="O267" s="104">
        <v>4800000</v>
      </c>
      <c r="P267" s="43" t="s">
        <v>897</v>
      </c>
      <c r="Q267" s="43">
        <v>8</v>
      </c>
      <c r="R267" s="43">
        <v>20</v>
      </c>
      <c r="S267" s="43">
        <f t="shared" si="4"/>
        <v>260</v>
      </c>
      <c r="T267" s="105">
        <v>44735</v>
      </c>
      <c r="U267" s="105">
        <v>45091</v>
      </c>
      <c r="V267" s="101"/>
      <c r="W267" s="43"/>
      <c r="X267" s="43"/>
      <c r="Y267" s="43"/>
      <c r="Z267" s="100"/>
      <c r="AA267" s="43"/>
      <c r="AB267" s="100"/>
      <c r="AC267" s="100"/>
      <c r="AD267" s="100"/>
      <c r="AE267" s="43"/>
      <c r="AF267" s="100"/>
      <c r="AG267" s="100"/>
      <c r="AH267" s="100"/>
      <c r="AI267" s="100"/>
      <c r="AJ267" s="102"/>
      <c r="AK267" s="100"/>
      <c r="AL267" s="43"/>
      <c r="AM267" s="43"/>
      <c r="AN267" s="100"/>
      <c r="AO267" s="100"/>
      <c r="AP267" s="43"/>
      <c r="AQ267" s="43"/>
      <c r="AR267" s="43"/>
      <c r="AS267" s="106">
        <f>+N267+V267+W267+X267</f>
        <v>41600000</v>
      </c>
      <c r="AT267" s="107">
        <v>45091</v>
      </c>
      <c r="AU267" s="99" t="s">
        <v>1369</v>
      </c>
      <c r="AV267" s="43"/>
      <c r="AW267" s="43"/>
      <c r="AX267" s="108"/>
      <c r="AY267" s="43" t="s">
        <v>851</v>
      </c>
      <c r="AZ267" s="109" t="s">
        <v>851</v>
      </c>
    </row>
    <row r="268" spans="1:52" s="81" customFormat="1" ht="13.5" customHeight="1" x14ac:dyDescent="0.2">
      <c r="A268" s="4" t="s">
        <v>926</v>
      </c>
      <c r="B268" s="4" t="s">
        <v>1257</v>
      </c>
      <c r="C268" s="5" t="s">
        <v>781</v>
      </c>
      <c r="D268" s="4">
        <v>267</v>
      </c>
      <c r="E268" s="4" t="s">
        <v>783</v>
      </c>
      <c r="F268" s="4" t="s">
        <v>403</v>
      </c>
      <c r="G268" s="4" t="s">
        <v>43</v>
      </c>
      <c r="H268" s="74" t="s">
        <v>782</v>
      </c>
      <c r="I268" s="4" t="s">
        <v>398</v>
      </c>
      <c r="J268" s="4">
        <v>79298478</v>
      </c>
      <c r="K268" s="4">
        <v>3</v>
      </c>
      <c r="L268" s="75" t="s">
        <v>584</v>
      </c>
      <c r="M268" s="19">
        <v>44748</v>
      </c>
      <c r="N268" s="18">
        <v>33000000</v>
      </c>
      <c r="O268" s="76">
        <v>5500000</v>
      </c>
      <c r="P268" s="4" t="s">
        <v>898</v>
      </c>
      <c r="Q268" s="4">
        <v>6</v>
      </c>
      <c r="R268" s="4"/>
      <c r="S268" s="4">
        <f t="shared" si="4"/>
        <v>180</v>
      </c>
      <c r="T268" s="90">
        <v>44750</v>
      </c>
      <c r="U268" s="90">
        <v>44933</v>
      </c>
      <c r="V268" s="18"/>
      <c r="W268" s="4"/>
      <c r="X268" s="4"/>
      <c r="Y268" s="4"/>
      <c r="Z268" s="19"/>
      <c r="AA268" s="4"/>
      <c r="AB268" s="19"/>
      <c r="AC268" s="19"/>
      <c r="AD268" s="19"/>
      <c r="AE268" s="4"/>
      <c r="AF268" s="19"/>
      <c r="AG268" s="19"/>
      <c r="AH268" s="19"/>
      <c r="AI268" s="19"/>
      <c r="AJ268" s="77"/>
      <c r="AK268" s="19"/>
      <c r="AL268" s="4"/>
      <c r="AM268" s="4"/>
      <c r="AN268" s="19"/>
      <c r="AO268" s="19"/>
      <c r="AP268" s="4"/>
      <c r="AQ268" s="4"/>
      <c r="AR268" s="4"/>
      <c r="AS268" s="78">
        <f>+N268+V268+W268+X268</f>
        <v>33000000</v>
      </c>
      <c r="AT268" s="79">
        <v>44933</v>
      </c>
      <c r="AU268" s="17" t="s">
        <v>1368</v>
      </c>
      <c r="AV268" s="4"/>
      <c r="AW268" s="4"/>
      <c r="AX268" s="91"/>
      <c r="AY268" s="4" t="s">
        <v>852</v>
      </c>
      <c r="AZ268" s="80" t="s">
        <v>852</v>
      </c>
    </row>
    <row r="269" spans="1:52" s="110" customFormat="1" ht="13.5" customHeight="1" x14ac:dyDescent="0.2">
      <c r="A269" s="43" t="s">
        <v>926</v>
      </c>
      <c r="B269" s="43" t="s">
        <v>1259</v>
      </c>
      <c r="C269" s="98" t="s">
        <v>784</v>
      </c>
      <c r="D269" s="43">
        <v>268</v>
      </c>
      <c r="E269" s="43" t="s">
        <v>806</v>
      </c>
      <c r="F269" s="43" t="s">
        <v>1164</v>
      </c>
      <c r="G269" s="43" t="s">
        <v>50</v>
      </c>
      <c r="H269" s="102" t="s">
        <v>899</v>
      </c>
      <c r="I269" s="43" t="s">
        <v>746</v>
      </c>
      <c r="J269" s="43">
        <v>860037013</v>
      </c>
      <c r="K269" s="43">
        <v>6</v>
      </c>
      <c r="L269" s="103" t="s">
        <v>36</v>
      </c>
      <c r="M269" s="100">
        <v>44757</v>
      </c>
      <c r="N269" s="101">
        <v>9570000</v>
      </c>
      <c r="O269" s="104" t="s">
        <v>893</v>
      </c>
      <c r="P269" s="43" t="s">
        <v>896</v>
      </c>
      <c r="Q269" s="43"/>
      <c r="R269" s="43">
        <v>365</v>
      </c>
      <c r="S269" s="43">
        <f t="shared" si="4"/>
        <v>365</v>
      </c>
      <c r="T269" s="105">
        <v>44760</v>
      </c>
      <c r="U269" s="105">
        <v>45124</v>
      </c>
      <c r="V269" s="101"/>
      <c r="W269" s="43"/>
      <c r="X269" s="43"/>
      <c r="Y269" s="43"/>
      <c r="Z269" s="100"/>
      <c r="AA269" s="43"/>
      <c r="AB269" s="100"/>
      <c r="AC269" s="100"/>
      <c r="AD269" s="100"/>
      <c r="AE269" s="43"/>
      <c r="AF269" s="100"/>
      <c r="AG269" s="100"/>
      <c r="AH269" s="100"/>
      <c r="AI269" s="100"/>
      <c r="AJ269" s="102"/>
      <c r="AK269" s="100"/>
      <c r="AL269" s="43"/>
      <c r="AM269" s="43"/>
      <c r="AN269" s="100"/>
      <c r="AO269" s="100"/>
      <c r="AP269" s="43"/>
      <c r="AQ269" s="43"/>
      <c r="AR269" s="43"/>
      <c r="AS269" s="106">
        <f>+N269+V269+W269+X269</f>
        <v>9570000</v>
      </c>
      <c r="AT269" s="107">
        <v>45124</v>
      </c>
      <c r="AU269" s="99" t="s">
        <v>1369</v>
      </c>
      <c r="AV269" s="43"/>
      <c r="AW269" s="43"/>
      <c r="AX269" s="108"/>
      <c r="AY269" s="43" t="s">
        <v>853</v>
      </c>
      <c r="AZ269" s="109" t="s">
        <v>853</v>
      </c>
    </row>
    <row r="270" spans="1:52" s="81" customFormat="1" ht="13.5" customHeight="1" x14ac:dyDescent="0.2">
      <c r="A270" s="4" t="s">
        <v>926</v>
      </c>
      <c r="B270" s="4" t="s">
        <v>1259</v>
      </c>
      <c r="C270" s="5" t="s">
        <v>785</v>
      </c>
      <c r="D270" s="4">
        <v>269</v>
      </c>
      <c r="E270" s="4" t="s">
        <v>796</v>
      </c>
      <c r="F270" s="4" t="s">
        <v>1163</v>
      </c>
      <c r="G270" s="4" t="s">
        <v>48</v>
      </c>
      <c r="H270" s="74" t="s">
        <v>836</v>
      </c>
      <c r="I270" s="4" t="s">
        <v>746</v>
      </c>
      <c r="J270" s="4">
        <v>900984675</v>
      </c>
      <c r="K270" s="4">
        <v>8</v>
      </c>
      <c r="L270" s="75" t="s">
        <v>36</v>
      </c>
      <c r="M270" s="19">
        <v>44754</v>
      </c>
      <c r="N270" s="18">
        <v>27924876</v>
      </c>
      <c r="O270" s="76" t="s">
        <v>893</v>
      </c>
      <c r="P270" s="4" t="s">
        <v>900</v>
      </c>
      <c r="Q270" s="4">
        <v>1</v>
      </c>
      <c r="R270" s="4"/>
      <c r="S270" s="4">
        <f t="shared" si="4"/>
        <v>30</v>
      </c>
      <c r="T270" s="90">
        <v>44756</v>
      </c>
      <c r="U270" s="90">
        <v>44786</v>
      </c>
      <c r="V270" s="18"/>
      <c r="W270" s="4"/>
      <c r="X270" s="4"/>
      <c r="Y270" s="4"/>
      <c r="Z270" s="19"/>
      <c r="AA270" s="4"/>
      <c r="AB270" s="19"/>
      <c r="AC270" s="19"/>
      <c r="AD270" s="19"/>
      <c r="AE270" s="4"/>
      <c r="AF270" s="19"/>
      <c r="AG270" s="19"/>
      <c r="AH270" s="19"/>
      <c r="AI270" s="19"/>
      <c r="AJ270" s="77"/>
      <c r="AK270" s="19"/>
      <c r="AL270" s="4"/>
      <c r="AM270" s="4"/>
      <c r="AN270" s="19"/>
      <c r="AO270" s="19"/>
      <c r="AP270" s="4"/>
      <c r="AQ270" s="4"/>
      <c r="AR270" s="4"/>
      <c r="AS270" s="78">
        <f>+N270+V270+W270+X270</f>
        <v>27924876</v>
      </c>
      <c r="AT270" s="79">
        <v>44786</v>
      </c>
      <c r="AU270" s="17" t="s">
        <v>1368</v>
      </c>
      <c r="AV270" s="4"/>
      <c r="AW270" s="4"/>
      <c r="AX270" s="91"/>
      <c r="AY270" s="4" t="s">
        <v>854</v>
      </c>
      <c r="AZ270" s="80" t="s">
        <v>854</v>
      </c>
    </row>
    <row r="271" spans="1:52" s="81" customFormat="1" ht="13.5" customHeight="1" x14ac:dyDescent="0.2">
      <c r="A271" s="4" t="s">
        <v>926</v>
      </c>
      <c r="B271" s="4" t="s">
        <v>1259</v>
      </c>
      <c r="C271" s="5" t="s">
        <v>786</v>
      </c>
      <c r="D271" s="4">
        <v>270</v>
      </c>
      <c r="E271" s="4" t="s">
        <v>797</v>
      </c>
      <c r="F271" s="4" t="s">
        <v>403</v>
      </c>
      <c r="G271" s="4" t="s">
        <v>42</v>
      </c>
      <c r="H271" s="74" t="s">
        <v>826</v>
      </c>
      <c r="I271" s="4" t="s">
        <v>746</v>
      </c>
      <c r="J271" s="4">
        <v>800250589</v>
      </c>
      <c r="K271" s="4">
        <v>1</v>
      </c>
      <c r="L271" s="75" t="s">
        <v>36</v>
      </c>
      <c r="M271" s="19">
        <v>44755</v>
      </c>
      <c r="N271" s="18">
        <v>25000000</v>
      </c>
      <c r="O271" s="76" t="s">
        <v>893</v>
      </c>
      <c r="P271" s="4" t="s">
        <v>902</v>
      </c>
      <c r="Q271" s="4">
        <v>7</v>
      </c>
      <c r="R271" s="4"/>
      <c r="S271" s="4">
        <f t="shared" si="4"/>
        <v>210</v>
      </c>
      <c r="T271" s="90">
        <v>44757</v>
      </c>
      <c r="U271" s="90">
        <v>44971</v>
      </c>
      <c r="V271" s="18"/>
      <c r="W271" s="4"/>
      <c r="X271" s="4"/>
      <c r="Y271" s="4"/>
      <c r="Z271" s="19"/>
      <c r="AA271" s="4"/>
      <c r="AB271" s="19"/>
      <c r="AC271" s="19"/>
      <c r="AD271" s="19"/>
      <c r="AE271" s="4"/>
      <c r="AF271" s="19"/>
      <c r="AG271" s="19"/>
      <c r="AH271" s="19"/>
      <c r="AI271" s="19"/>
      <c r="AJ271" s="77"/>
      <c r="AK271" s="19"/>
      <c r="AL271" s="4"/>
      <c r="AM271" s="4"/>
      <c r="AN271" s="19"/>
      <c r="AO271" s="19"/>
      <c r="AP271" s="4"/>
      <c r="AQ271" s="4"/>
      <c r="AR271" s="4"/>
      <c r="AS271" s="78">
        <f>+N271+V271+W271+X271</f>
        <v>25000000</v>
      </c>
      <c r="AT271" s="79">
        <v>44971</v>
      </c>
      <c r="AU271" s="17" t="s">
        <v>1368</v>
      </c>
      <c r="AV271" s="4"/>
      <c r="AW271" s="4"/>
      <c r="AX271" s="91"/>
      <c r="AY271" s="4" t="s">
        <v>855</v>
      </c>
      <c r="AZ271" s="80" t="s">
        <v>855</v>
      </c>
    </row>
    <row r="272" spans="1:52" s="81" customFormat="1" ht="13.5" customHeight="1" x14ac:dyDescent="0.2">
      <c r="A272" s="4" t="s">
        <v>926</v>
      </c>
      <c r="B272" s="4" t="s">
        <v>1259</v>
      </c>
      <c r="C272" s="5" t="s">
        <v>787</v>
      </c>
      <c r="D272" s="4">
        <v>271</v>
      </c>
      <c r="E272" s="4" t="s">
        <v>798</v>
      </c>
      <c r="F272" s="4" t="s">
        <v>1163</v>
      </c>
      <c r="G272" s="4" t="s">
        <v>48</v>
      </c>
      <c r="H272" s="74" t="s">
        <v>827</v>
      </c>
      <c r="I272" s="4" t="s">
        <v>746</v>
      </c>
      <c r="J272" s="4">
        <v>890935855</v>
      </c>
      <c r="K272" s="4">
        <v>2</v>
      </c>
      <c r="L272" s="75" t="s">
        <v>36</v>
      </c>
      <c r="M272" s="19">
        <v>44754</v>
      </c>
      <c r="N272" s="18">
        <v>15763020</v>
      </c>
      <c r="O272" s="76" t="s">
        <v>893</v>
      </c>
      <c r="P272" s="4" t="s">
        <v>903</v>
      </c>
      <c r="Q272" s="4">
        <v>1</v>
      </c>
      <c r="R272" s="4"/>
      <c r="S272" s="4">
        <f t="shared" si="4"/>
        <v>30</v>
      </c>
      <c r="T272" s="90">
        <v>44756</v>
      </c>
      <c r="U272" s="90">
        <v>44786</v>
      </c>
      <c r="V272" s="18"/>
      <c r="W272" s="4"/>
      <c r="X272" s="4"/>
      <c r="Y272" s="4"/>
      <c r="Z272" s="19"/>
      <c r="AA272" s="4"/>
      <c r="AB272" s="19"/>
      <c r="AC272" s="19"/>
      <c r="AD272" s="19"/>
      <c r="AE272" s="4"/>
      <c r="AF272" s="19"/>
      <c r="AG272" s="19"/>
      <c r="AH272" s="19"/>
      <c r="AI272" s="19"/>
      <c r="AJ272" s="77"/>
      <c r="AK272" s="19"/>
      <c r="AL272" s="4"/>
      <c r="AM272" s="4"/>
      <c r="AN272" s="19"/>
      <c r="AO272" s="19"/>
      <c r="AP272" s="4"/>
      <c r="AQ272" s="4"/>
      <c r="AR272" s="4"/>
      <c r="AS272" s="78">
        <f>+N272+V272+W272+X272</f>
        <v>15763020</v>
      </c>
      <c r="AT272" s="79">
        <v>44786</v>
      </c>
      <c r="AU272" s="17" t="s">
        <v>1368</v>
      </c>
      <c r="AV272" s="4"/>
      <c r="AW272" s="4"/>
      <c r="AX272" s="91"/>
      <c r="AY272" s="4" t="s">
        <v>856</v>
      </c>
      <c r="AZ272" s="80" t="s">
        <v>856</v>
      </c>
    </row>
    <row r="273" spans="1:52" s="110" customFormat="1" ht="13.5" customHeight="1" x14ac:dyDescent="0.2">
      <c r="A273" s="43" t="s">
        <v>926</v>
      </c>
      <c r="B273" s="43" t="s">
        <v>1257</v>
      </c>
      <c r="C273" s="98" t="s">
        <v>788</v>
      </c>
      <c r="D273" s="43">
        <v>272</v>
      </c>
      <c r="E273" s="43" t="s">
        <v>912</v>
      </c>
      <c r="F273" s="43" t="s">
        <v>1165</v>
      </c>
      <c r="G273" s="43" t="s">
        <v>54</v>
      </c>
      <c r="H273" s="102" t="s">
        <v>913</v>
      </c>
      <c r="I273" s="43" t="s">
        <v>914</v>
      </c>
      <c r="J273" s="43">
        <v>900413030</v>
      </c>
      <c r="K273" s="43">
        <v>9</v>
      </c>
      <c r="L273" s="103" t="s">
        <v>36</v>
      </c>
      <c r="M273" s="100" t="s">
        <v>915</v>
      </c>
      <c r="N273" s="101">
        <v>549751525</v>
      </c>
      <c r="O273" s="104" t="s">
        <v>1139</v>
      </c>
      <c r="P273" s="43" t="s">
        <v>916</v>
      </c>
      <c r="Q273" s="43"/>
      <c r="R273" s="43">
        <v>415</v>
      </c>
      <c r="S273" s="43">
        <f t="shared" si="4"/>
        <v>415</v>
      </c>
      <c r="T273" s="105">
        <v>44761</v>
      </c>
      <c r="U273" s="105">
        <v>45169</v>
      </c>
      <c r="V273" s="101"/>
      <c r="W273" s="43"/>
      <c r="X273" s="43"/>
      <c r="Y273" s="43"/>
      <c r="Z273" s="100"/>
      <c r="AA273" s="43"/>
      <c r="AB273" s="100"/>
      <c r="AC273" s="100"/>
      <c r="AD273" s="100"/>
      <c r="AE273" s="43"/>
      <c r="AF273" s="100"/>
      <c r="AG273" s="100"/>
      <c r="AH273" s="100"/>
      <c r="AI273" s="100"/>
      <c r="AJ273" s="102"/>
      <c r="AK273" s="100"/>
      <c r="AL273" s="43"/>
      <c r="AM273" s="43"/>
      <c r="AN273" s="100"/>
      <c r="AO273" s="100"/>
      <c r="AP273" s="43"/>
      <c r="AQ273" s="43"/>
      <c r="AR273" s="43"/>
      <c r="AS273" s="106">
        <f>+N273+V273+W273+X273</f>
        <v>549751525</v>
      </c>
      <c r="AT273" s="107">
        <v>45169</v>
      </c>
      <c r="AU273" s="99" t="s">
        <v>1369</v>
      </c>
      <c r="AV273" s="43"/>
      <c r="AW273" s="43"/>
      <c r="AX273" s="108"/>
      <c r="AY273" s="43" t="s">
        <v>917</v>
      </c>
      <c r="AZ273" s="109"/>
    </row>
    <row r="274" spans="1:52" s="81" customFormat="1" ht="13.5" customHeight="1" x14ac:dyDescent="0.2">
      <c r="A274" s="4" t="s">
        <v>926</v>
      </c>
      <c r="B274" s="4" t="s">
        <v>1257</v>
      </c>
      <c r="C274" s="5" t="s">
        <v>789</v>
      </c>
      <c r="D274" s="4">
        <v>273</v>
      </c>
      <c r="E274" s="4" t="s">
        <v>799</v>
      </c>
      <c r="F274" s="4" t="s">
        <v>403</v>
      </c>
      <c r="G274" s="4" t="s">
        <v>44</v>
      </c>
      <c r="H274" s="74" t="s">
        <v>837</v>
      </c>
      <c r="I274" s="4" t="s">
        <v>398</v>
      </c>
      <c r="J274" s="4">
        <v>1018438428</v>
      </c>
      <c r="K274" s="4">
        <v>6</v>
      </c>
      <c r="L274" s="75" t="s">
        <v>585</v>
      </c>
      <c r="M274" s="19">
        <v>44767</v>
      </c>
      <c r="N274" s="18">
        <v>13750000</v>
      </c>
      <c r="O274" s="76">
        <f>+N274/5</f>
        <v>2750000</v>
      </c>
      <c r="P274" s="4" t="s">
        <v>904</v>
      </c>
      <c r="Q274" s="4">
        <v>5</v>
      </c>
      <c r="R274" s="4"/>
      <c r="S274" s="4">
        <f t="shared" si="4"/>
        <v>150</v>
      </c>
      <c r="T274" s="90">
        <v>44769</v>
      </c>
      <c r="U274" s="90">
        <v>44921</v>
      </c>
      <c r="V274" s="18"/>
      <c r="W274" s="4"/>
      <c r="X274" s="4"/>
      <c r="Y274" s="4"/>
      <c r="Z274" s="19"/>
      <c r="AA274" s="4"/>
      <c r="AB274" s="19"/>
      <c r="AC274" s="19"/>
      <c r="AD274" s="19"/>
      <c r="AE274" s="4"/>
      <c r="AF274" s="19"/>
      <c r="AG274" s="19"/>
      <c r="AH274" s="19"/>
      <c r="AI274" s="19"/>
      <c r="AJ274" s="77"/>
      <c r="AK274" s="19"/>
      <c r="AL274" s="4"/>
      <c r="AM274" s="4"/>
      <c r="AN274" s="19"/>
      <c r="AO274" s="19"/>
      <c r="AP274" s="4"/>
      <c r="AQ274" s="4"/>
      <c r="AR274" s="4"/>
      <c r="AS274" s="78">
        <f>+N274+V274+W274+X274</f>
        <v>13750000</v>
      </c>
      <c r="AT274" s="79">
        <v>44921</v>
      </c>
      <c r="AU274" s="17" t="s">
        <v>1368</v>
      </c>
      <c r="AV274" s="4"/>
      <c r="AW274" s="4"/>
      <c r="AX274" s="91"/>
      <c r="AY274" s="4" t="s">
        <v>857</v>
      </c>
      <c r="AZ274" s="80" t="s">
        <v>857</v>
      </c>
    </row>
    <row r="275" spans="1:52" s="81" customFormat="1" ht="13.5" customHeight="1" x14ac:dyDescent="0.2">
      <c r="A275" s="4" t="s">
        <v>926</v>
      </c>
      <c r="B275" s="4" t="s">
        <v>760</v>
      </c>
      <c r="C275" s="5" t="s">
        <v>804</v>
      </c>
      <c r="D275" s="4">
        <v>274</v>
      </c>
      <c r="E275" s="4" t="s">
        <v>805</v>
      </c>
      <c r="F275" s="4" t="s">
        <v>403</v>
      </c>
      <c r="G275" s="4" t="s">
        <v>44</v>
      </c>
      <c r="H275" s="74" t="s">
        <v>838</v>
      </c>
      <c r="I275" s="4" t="s">
        <v>398</v>
      </c>
      <c r="J275" s="4">
        <v>80723323</v>
      </c>
      <c r="K275" s="4"/>
      <c r="L275" s="75" t="s">
        <v>584</v>
      </c>
      <c r="M275" s="19">
        <v>44783</v>
      </c>
      <c r="N275" s="18">
        <v>13750000</v>
      </c>
      <c r="O275" s="76">
        <f>+N275/5</f>
        <v>2750000</v>
      </c>
      <c r="P275" s="4" t="s">
        <v>905</v>
      </c>
      <c r="Q275" s="4">
        <v>5</v>
      </c>
      <c r="R275" s="4"/>
      <c r="S275" s="4">
        <f t="shared" si="4"/>
        <v>150</v>
      </c>
      <c r="T275" s="90">
        <v>44784</v>
      </c>
      <c r="U275" s="90">
        <v>44936</v>
      </c>
      <c r="V275" s="18"/>
      <c r="W275" s="4"/>
      <c r="X275" s="4"/>
      <c r="Y275" s="4"/>
      <c r="Z275" s="19"/>
      <c r="AA275" s="4"/>
      <c r="AB275" s="19"/>
      <c r="AC275" s="19"/>
      <c r="AD275" s="19"/>
      <c r="AE275" s="4"/>
      <c r="AF275" s="19"/>
      <c r="AG275" s="19"/>
      <c r="AH275" s="19"/>
      <c r="AI275" s="19"/>
      <c r="AJ275" s="77"/>
      <c r="AK275" s="19"/>
      <c r="AL275" s="4"/>
      <c r="AM275" s="4"/>
      <c r="AN275" s="19"/>
      <c r="AO275" s="19"/>
      <c r="AP275" s="4"/>
      <c r="AQ275" s="4"/>
      <c r="AR275" s="4"/>
      <c r="AS275" s="78">
        <f>+N275+V275+W275+X275</f>
        <v>13750000</v>
      </c>
      <c r="AT275" s="79">
        <v>44936</v>
      </c>
      <c r="AU275" s="17" t="s">
        <v>1368</v>
      </c>
      <c r="AV275" s="4"/>
      <c r="AW275" s="4"/>
      <c r="AX275" s="91"/>
      <c r="AY275" s="4" t="s">
        <v>858</v>
      </c>
      <c r="AZ275" s="80" t="s">
        <v>858</v>
      </c>
    </row>
    <row r="276" spans="1:52" s="81" customFormat="1" ht="13.5" customHeight="1" x14ac:dyDescent="0.2">
      <c r="A276" s="4" t="s">
        <v>926</v>
      </c>
      <c r="B276" s="4" t="s">
        <v>1257</v>
      </c>
      <c r="C276" s="5" t="s">
        <v>790</v>
      </c>
      <c r="D276" s="4">
        <v>275</v>
      </c>
      <c r="E276" s="4" t="s">
        <v>800</v>
      </c>
      <c r="F276" s="4" t="s">
        <v>403</v>
      </c>
      <c r="G276" s="4" t="s">
        <v>43</v>
      </c>
      <c r="H276" s="74" t="s">
        <v>911</v>
      </c>
      <c r="I276" s="4" t="s">
        <v>398</v>
      </c>
      <c r="J276" s="4">
        <v>1019071630</v>
      </c>
      <c r="K276" s="4">
        <v>4</v>
      </c>
      <c r="L276" s="75" t="s">
        <v>584</v>
      </c>
      <c r="M276" s="19">
        <v>44767</v>
      </c>
      <c r="N276" s="18">
        <v>27500000</v>
      </c>
      <c r="O276" s="76">
        <f>+N276/5</f>
        <v>5500000</v>
      </c>
      <c r="P276" s="4" t="s">
        <v>905</v>
      </c>
      <c r="Q276" s="4">
        <v>5</v>
      </c>
      <c r="R276" s="4"/>
      <c r="S276" s="4">
        <f t="shared" si="4"/>
        <v>150</v>
      </c>
      <c r="T276" s="90">
        <v>44769</v>
      </c>
      <c r="U276" s="90">
        <v>44921</v>
      </c>
      <c r="V276" s="18"/>
      <c r="W276" s="4"/>
      <c r="X276" s="4"/>
      <c r="Y276" s="4"/>
      <c r="Z276" s="19"/>
      <c r="AA276" s="4"/>
      <c r="AB276" s="19"/>
      <c r="AC276" s="19"/>
      <c r="AD276" s="19"/>
      <c r="AE276" s="4"/>
      <c r="AF276" s="19"/>
      <c r="AG276" s="19"/>
      <c r="AH276" s="19"/>
      <c r="AI276" s="19"/>
      <c r="AJ276" s="77"/>
      <c r="AK276" s="19"/>
      <c r="AL276" s="4"/>
      <c r="AM276" s="4"/>
      <c r="AN276" s="19"/>
      <c r="AO276" s="19"/>
      <c r="AP276" s="4"/>
      <c r="AQ276" s="4"/>
      <c r="AR276" s="4"/>
      <c r="AS276" s="78">
        <f>+N276+V276+W276+X276</f>
        <v>27500000</v>
      </c>
      <c r="AT276" s="79">
        <v>44921</v>
      </c>
      <c r="AU276" s="17" t="s">
        <v>1368</v>
      </c>
      <c r="AV276" s="4"/>
      <c r="AW276" s="4"/>
      <c r="AX276" s="91"/>
      <c r="AY276" s="4" t="s">
        <v>859</v>
      </c>
      <c r="AZ276" s="80" t="s">
        <v>859</v>
      </c>
    </row>
    <row r="277" spans="1:52" s="81" customFormat="1" ht="13.5" customHeight="1" x14ac:dyDescent="0.2">
      <c r="A277" s="4" t="s">
        <v>926</v>
      </c>
      <c r="B277" s="4" t="s">
        <v>1257</v>
      </c>
      <c r="C277" s="5" t="s">
        <v>791</v>
      </c>
      <c r="D277" s="4">
        <v>276</v>
      </c>
      <c r="E277" s="4" t="s">
        <v>801</v>
      </c>
      <c r="F277" s="4" t="s">
        <v>403</v>
      </c>
      <c r="G277" s="4" t="s">
        <v>43</v>
      </c>
      <c r="H277" s="74" t="s">
        <v>906</v>
      </c>
      <c r="I277" s="4" t="s">
        <v>398</v>
      </c>
      <c r="J277" s="4">
        <v>1032424211</v>
      </c>
      <c r="K277" s="4">
        <v>5</v>
      </c>
      <c r="L277" s="75" t="s">
        <v>585</v>
      </c>
      <c r="M277" s="19">
        <v>44767</v>
      </c>
      <c r="N277" s="18">
        <v>22750000</v>
      </c>
      <c r="O277" s="76">
        <f>+N277/5</f>
        <v>4550000</v>
      </c>
      <c r="P277" s="4" t="s">
        <v>905</v>
      </c>
      <c r="Q277" s="4">
        <v>5</v>
      </c>
      <c r="R277" s="4"/>
      <c r="S277" s="4">
        <f t="shared" si="4"/>
        <v>150</v>
      </c>
      <c r="T277" s="90">
        <v>44768</v>
      </c>
      <c r="U277" s="90">
        <v>44920</v>
      </c>
      <c r="V277" s="18"/>
      <c r="W277" s="4"/>
      <c r="X277" s="4"/>
      <c r="Y277" s="4"/>
      <c r="Z277" s="19"/>
      <c r="AA277" s="4"/>
      <c r="AB277" s="19"/>
      <c r="AC277" s="19"/>
      <c r="AD277" s="19"/>
      <c r="AE277" s="4"/>
      <c r="AF277" s="19"/>
      <c r="AG277" s="19"/>
      <c r="AH277" s="19"/>
      <c r="AI277" s="19"/>
      <c r="AJ277" s="77"/>
      <c r="AK277" s="19"/>
      <c r="AL277" s="4"/>
      <c r="AM277" s="4"/>
      <c r="AN277" s="19"/>
      <c r="AO277" s="19"/>
      <c r="AP277" s="4"/>
      <c r="AQ277" s="4"/>
      <c r="AR277" s="4"/>
      <c r="AS277" s="78">
        <f>+N277+V277+W277+X277</f>
        <v>22750000</v>
      </c>
      <c r="AT277" s="79">
        <v>44920</v>
      </c>
      <c r="AU277" s="17" t="s">
        <v>1368</v>
      </c>
      <c r="AV277" s="4"/>
      <c r="AW277" s="4"/>
      <c r="AX277" s="91"/>
      <c r="AY277" s="4" t="s">
        <v>860</v>
      </c>
      <c r="AZ277" s="80" t="s">
        <v>860</v>
      </c>
    </row>
    <row r="278" spans="1:52" s="81" customFormat="1" ht="13.5" customHeight="1" x14ac:dyDescent="0.2">
      <c r="A278" s="4" t="s">
        <v>926</v>
      </c>
      <c r="B278" s="4" t="s">
        <v>760</v>
      </c>
      <c r="C278" s="5" t="s">
        <v>802</v>
      </c>
      <c r="D278" s="4">
        <v>277</v>
      </c>
      <c r="E278" s="4" t="s">
        <v>813</v>
      </c>
      <c r="F278" s="4" t="s">
        <v>403</v>
      </c>
      <c r="G278" s="4" t="s">
        <v>43</v>
      </c>
      <c r="H278" s="74" t="s">
        <v>828</v>
      </c>
      <c r="I278" s="4" t="s">
        <v>398</v>
      </c>
      <c r="J278" s="4">
        <v>1023937029</v>
      </c>
      <c r="K278" s="4"/>
      <c r="L278" s="75" t="s">
        <v>584</v>
      </c>
      <c r="M278" s="19">
        <v>44782</v>
      </c>
      <c r="N278" s="18">
        <v>20475000</v>
      </c>
      <c r="O278" s="76">
        <v>4550000</v>
      </c>
      <c r="P278" s="4" t="s">
        <v>907</v>
      </c>
      <c r="Q278" s="4">
        <v>4</v>
      </c>
      <c r="R278" s="4">
        <v>15</v>
      </c>
      <c r="S278" s="4">
        <f t="shared" si="4"/>
        <v>135</v>
      </c>
      <c r="T278" s="90">
        <v>44783</v>
      </c>
      <c r="U278" s="90">
        <v>44919</v>
      </c>
      <c r="V278" s="18"/>
      <c r="W278" s="4"/>
      <c r="X278" s="4"/>
      <c r="Y278" s="4"/>
      <c r="Z278" s="19"/>
      <c r="AA278" s="4"/>
      <c r="AB278" s="19"/>
      <c r="AC278" s="19"/>
      <c r="AD278" s="19"/>
      <c r="AE278" s="4"/>
      <c r="AF278" s="19"/>
      <c r="AG278" s="19"/>
      <c r="AH278" s="19"/>
      <c r="AI278" s="19"/>
      <c r="AJ278" s="77"/>
      <c r="AK278" s="19"/>
      <c r="AL278" s="4"/>
      <c r="AM278" s="4"/>
      <c r="AN278" s="19"/>
      <c r="AO278" s="19"/>
      <c r="AP278" s="4"/>
      <c r="AQ278" s="4"/>
      <c r="AR278" s="4"/>
      <c r="AS278" s="78">
        <f>+N278+V278+W278+X278</f>
        <v>20475000</v>
      </c>
      <c r="AT278" s="79">
        <v>44919</v>
      </c>
      <c r="AU278" s="17" t="s">
        <v>1368</v>
      </c>
      <c r="AV278" s="4"/>
      <c r="AW278" s="4"/>
      <c r="AX278" s="91"/>
      <c r="AY278" s="4" t="s">
        <v>861</v>
      </c>
      <c r="AZ278" s="80" t="s">
        <v>861</v>
      </c>
    </row>
    <row r="279" spans="1:52" s="81" customFormat="1" ht="13.5" customHeight="1" x14ac:dyDescent="0.2">
      <c r="A279" s="4" t="s">
        <v>926</v>
      </c>
      <c r="B279" s="4" t="s">
        <v>1257</v>
      </c>
      <c r="C279" s="5" t="s">
        <v>792</v>
      </c>
      <c r="D279" s="4">
        <v>278</v>
      </c>
      <c r="E279" s="4" t="s">
        <v>814</v>
      </c>
      <c r="F279" s="4" t="s">
        <v>403</v>
      </c>
      <c r="G279" s="4" t="s">
        <v>43</v>
      </c>
      <c r="H279" s="74" t="s">
        <v>839</v>
      </c>
      <c r="I279" s="4" t="s">
        <v>398</v>
      </c>
      <c r="J279" s="4">
        <v>52243716</v>
      </c>
      <c r="K279" s="4">
        <v>7</v>
      </c>
      <c r="L279" s="75" t="s">
        <v>585</v>
      </c>
      <c r="M279" s="19">
        <v>44767</v>
      </c>
      <c r="N279" s="18">
        <v>27500000</v>
      </c>
      <c r="O279" s="76">
        <f>+N279/5</f>
        <v>5500000</v>
      </c>
      <c r="P279" s="4" t="s">
        <v>905</v>
      </c>
      <c r="Q279" s="4">
        <v>5</v>
      </c>
      <c r="R279" s="4"/>
      <c r="S279" s="4">
        <f t="shared" si="4"/>
        <v>150</v>
      </c>
      <c r="T279" s="90">
        <v>44768</v>
      </c>
      <c r="U279" s="90">
        <v>44920</v>
      </c>
      <c r="V279" s="18"/>
      <c r="W279" s="4"/>
      <c r="X279" s="4"/>
      <c r="Y279" s="4"/>
      <c r="Z279" s="19"/>
      <c r="AA279" s="4"/>
      <c r="AB279" s="19"/>
      <c r="AC279" s="19"/>
      <c r="AD279" s="19"/>
      <c r="AE279" s="4"/>
      <c r="AF279" s="19"/>
      <c r="AG279" s="19"/>
      <c r="AH279" s="19"/>
      <c r="AI279" s="19"/>
      <c r="AJ279" s="77"/>
      <c r="AK279" s="19"/>
      <c r="AL279" s="4"/>
      <c r="AM279" s="4"/>
      <c r="AN279" s="19"/>
      <c r="AO279" s="19"/>
      <c r="AP279" s="4"/>
      <c r="AQ279" s="4"/>
      <c r="AR279" s="4"/>
      <c r="AS279" s="78">
        <f>+N279+V279+W279+X279</f>
        <v>27500000</v>
      </c>
      <c r="AT279" s="79">
        <v>44920</v>
      </c>
      <c r="AU279" s="17" t="s">
        <v>1368</v>
      </c>
      <c r="AV279" s="4"/>
      <c r="AW279" s="4"/>
      <c r="AX279" s="91"/>
      <c r="AY279" s="4" t="s">
        <v>862</v>
      </c>
      <c r="AZ279" s="80" t="s">
        <v>862</v>
      </c>
    </row>
    <row r="280" spans="1:52" s="110" customFormat="1" ht="13.5" customHeight="1" x14ac:dyDescent="0.2">
      <c r="A280" s="43" t="s">
        <v>926</v>
      </c>
      <c r="B280" s="43" t="s">
        <v>760</v>
      </c>
      <c r="C280" s="98" t="s">
        <v>793</v>
      </c>
      <c r="D280" s="43">
        <v>279</v>
      </c>
      <c r="E280" s="43" t="s">
        <v>815</v>
      </c>
      <c r="F280" s="43" t="s">
        <v>1165</v>
      </c>
      <c r="G280" s="43" t="s">
        <v>54</v>
      </c>
      <c r="H280" s="102" t="s">
        <v>829</v>
      </c>
      <c r="I280" s="43" t="s">
        <v>746</v>
      </c>
      <c r="J280" s="43">
        <v>900959048</v>
      </c>
      <c r="K280" s="43">
        <v>4</v>
      </c>
      <c r="L280" s="103" t="s">
        <v>36</v>
      </c>
      <c r="M280" s="100">
        <v>44781</v>
      </c>
      <c r="N280" s="101">
        <v>367468000</v>
      </c>
      <c r="O280" s="104"/>
      <c r="P280" s="43" t="s">
        <v>1270</v>
      </c>
      <c r="Q280" s="43">
        <v>8</v>
      </c>
      <c r="R280" s="43"/>
      <c r="S280" s="43">
        <f t="shared" si="4"/>
        <v>240</v>
      </c>
      <c r="T280" s="105">
        <v>44805</v>
      </c>
      <c r="U280" s="105">
        <v>45046</v>
      </c>
      <c r="V280" s="101"/>
      <c r="W280" s="43"/>
      <c r="X280" s="43"/>
      <c r="Y280" s="43"/>
      <c r="Z280" s="100"/>
      <c r="AA280" s="43"/>
      <c r="AB280" s="100"/>
      <c r="AC280" s="100"/>
      <c r="AD280" s="100"/>
      <c r="AE280" s="43"/>
      <c r="AF280" s="100"/>
      <c r="AG280" s="100"/>
      <c r="AH280" s="100"/>
      <c r="AI280" s="100"/>
      <c r="AJ280" s="102"/>
      <c r="AK280" s="100"/>
      <c r="AL280" s="43"/>
      <c r="AM280" s="43"/>
      <c r="AN280" s="100"/>
      <c r="AO280" s="100"/>
      <c r="AP280" s="43"/>
      <c r="AQ280" s="43"/>
      <c r="AR280" s="43"/>
      <c r="AS280" s="106">
        <f>+N280+V280+W280+X280</f>
        <v>367468000</v>
      </c>
      <c r="AT280" s="107">
        <v>45046</v>
      </c>
      <c r="AU280" s="99" t="s">
        <v>1368</v>
      </c>
      <c r="AV280" s="43"/>
      <c r="AW280" s="43"/>
      <c r="AX280" s="108"/>
      <c r="AY280" s="43" t="s">
        <v>863</v>
      </c>
      <c r="AZ280" s="109" t="s">
        <v>863</v>
      </c>
    </row>
    <row r="281" spans="1:52" s="81" customFormat="1" ht="13.5" customHeight="1" x14ac:dyDescent="0.2">
      <c r="A281" s="4" t="s">
        <v>926</v>
      </c>
      <c r="B281" s="4" t="s">
        <v>1257</v>
      </c>
      <c r="C281" s="5" t="s">
        <v>794</v>
      </c>
      <c r="D281" s="4">
        <v>280</v>
      </c>
      <c r="E281" s="4" t="s">
        <v>816</v>
      </c>
      <c r="F281" s="4" t="s">
        <v>403</v>
      </c>
      <c r="G281" s="4" t="s">
        <v>43</v>
      </c>
      <c r="H281" s="74" t="s">
        <v>840</v>
      </c>
      <c r="I281" s="4" t="s">
        <v>398</v>
      </c>
      <c r="J281" s="4">
        <v>1010215026</v>
      </c>
      <c r="K281" s="4">
        <v>2</v>
      </c>
      <c r="L281" s="75" t="s">
        <v>584</v>
      </c>
      <c r="M281" s="19">
        <v>44767</v>
      </c>
      <c r="N281" s="18">
        <v>27300000</v>
      </c>
      <c r="O281" s="76">
        <f>+N281/6</f>
        <v>4550000</v>
      </c>
      <c r="P281" s="4" t="s">
        <v>898</v>
      </c>
      <c r="Q281" s="4">
        <v>6</v>
      </c>
      <c r="R281" s="4"/>
      <c r="S281" s="4">
        <f t="shared" si="4"/>
        <v>180</v>
      </c>
      <c r="T281" s="90">
        <v>44769</v>
      </c>
      <c r="U281" s="90">
        <v>44952</v>
      </c>
      <c r="V281" s="18"/>
      <c r="W281" s="4"/>
      <c r="X281" s="4"/>
      <c r="Y281" s="4"/>
      <c r="Z281" s="19"/>
      <c r="AA281" s="4"/>
      <c r="AB281" s="19"/>
      <c r="AC281" s="19"/>
      <c r="AD281" s="19"/>
      <c r="AE281" s="4"/>
      <c r="AF281" s="19"/>
      <c r="AG281" s="19"/>
      <c r="AH281" s="19"/>
      <c r="AI281" s="19"/>
      <c r="AJ281" s="77"/>
      <c r="AK281" s="19"/>
      <c r="AL281" s="4"/>
      <c r="AM281" s="4"/>
      <c r="AN281" s="19"/>
      <c r="AO281" s="19"/>
      <c r="AP281" s="4"/>
      <c r="AQ281" s="4"/>
      <c r="AR281" s="4"/>
      <c r="AS281" s="78">
        <f>+N281+V281+W281+X281</f>
        <v>27300000</v>
      </c>
      <c r="AT281" s="79">
        <v>44952</v>
      </c>
      <c r="AU281" s="17" t="s">
        <v>1368</v>
      </c>
      <c r="AV281" s="4"/>
      <c r="AW281" s="4"/>
      <c r="AX281" s="91"/>
      <c r="AY281" s="4" t="s">
        <v>864</v>
      </c>
      <c r="AZ281" s="80" t="s">
        <v>864</v>
      </c>
    </row>
    <row r="282" spans="1:52" s="81" customFormat="1" ht="13.5" customHeight="1" x14ac:dyDescent="0.2">
      <c r="A282" s="4" t="s">
        <v>926</v>
      </c>
      <c r="B282" s="4" t="s">
        <v>760</v>
      </c>
      <c r="C282" s="5" t="s">
        <v>803</v>
      </c>
      <c r="D282" s="4">
        <v>281</v>
      </c>
      <c r="E282" s="4" t="s">
        <v>817</v>
      </c>
      <c r="F282" s="4" t="s">
        <v>403</v>
      </c>
      <c r="G282" s="4" t="s">
        <v>43</v>
      </c>
      <c r="H282" s="74" t="s">
        <v>841</v>
      </c>
      <c r="I282" s="4" t="s">
        <v>398</v>
      </c>
      <c r="J282" s="4">
        <v>1010191581</v>
      </c>
      <c r="K282" s="4"/>
      <c r="L282" s="75" t="s">
        <v>585</v>
      </c>
      <c r="M282" s="19">
        <v>44781</v>
      </c>
      <c r="N282" s="18">
        <v>22750000</v>
      </c>
      <c r="O282" s="76">
        <f>+N282/5</f>
        <v>4550000</v>
      </c>
      <c r="P282" s="4" t="s">
        <v>905</v>
      </c>
      <c r="Q282" s="4">
        <v>5</v>
      </c>
      <c r="R282" s="4"/>
      <c r="S282" s="4">
        <f t="shared" si="4"/>
        <v>150</v>
      </c>
      <c r="T282" s="90">
        <v>44783</v>
      </c>
      <c r="U282" s="90">
        <v>44935</v>
      </c>
      <c r="V282" s="18">
        <v>2730000</v>
      </c>
      <c r="W282" s="4"/>
      <c r="X282" s="4"/>
      <c r="Y282" s="4">
        <v>18</v>
      </c>
      <c r="Z282" s="19">
        <v>44953</v>
      </c>
      <c r="AA282" s="4"/>
      <c r="AB282" s="19"/>
      <c r="AC282" s="19"/>
      <c r="AD282" s="19"/>
      <c r="AE282" s="4"/>
      <c r="AF282" s="19"/>
      <c r="AG282" s="19"/>
      <c r="AH282" s="19"/>
      <c r="AI282" s="19"/>
      <c r="AJ282" s="77"/>
      <c r="AK282" s="19"/>
      <c r="AL282" s="4"/>
      <c r="AM282" s="4"/>
      <c r="AN282" s="19"/>
      <c r="AO282" s="19"/>
      <c r="AP282" s="4"/>
      <c r="AQ282" s="4"/>
      <c r="AR282" s="4"/>
      <c r="AS282" s="78">
        <f>+N282+V282+W282+X282</f>
        <v>25480000</v>
      </c>
      <c r="AT282" s="79">
        <v>44953</v>
      </c>
      <c r="AU282" s="17" t="s">
        <v>1368</v>
      </c>
      <c r="AV282" s="4"/>
      <c r="AW282" s="4"/>
      <c r="AX282" s="91"/>
      <c r="AY282" s="4" t="s">
        <v>865</v>
      </c>
      <c r="AZ282" s="80" t="s">
        <v>865</v>
      </c>
    </row>
    <row r="283" spans="1:52" s="81" customFormat="1" ht="13.5" customHeight="1" x14ac:dyDescent="0.2">
      <c r="A283" s="4" t="s">
        <v>926</v>
      </c>
      <c r="B283" s="4" t="s">
        <v>760</v>
      </c>
      <c r="C283" s="5" t="s">
        <v>874</v>
      </c>
      <c r="D283" s="4">
        <v>282</v>
      </c>
      <c r="E283" s="4" t="s">
        <v>818</v>
      </c>
      <c r="F283" s="4" t="s">
        <v>403</v>
      </c>
      <c r="G283" s="4" t="s">
        <v>43</v>
      </c>
      <c r="H283" s="74" t="s">
        <v>842</v>
      </c>
      <c r="I283" s="4" t="s">
        <v>398</v>
      </c>
      <c r="J283" s="4">
        <v>1026281354</v>
      </c>
      <c r="K283" s="4"/>
      <c r="L283" s="75" t="s">
        <v>585</v>
      </c>
      <c r="M283" s="19">
        <v>44783</v>
      </c>
      <c r="N283" s="18">
        <v>20475000</v>
      </c>
      <c r="O283" s="76">
        <v>4550000</v>
      </c>
      <c r="P283" s="4" t="s">
        <v>907</v>
      </c>
      <c r="Q283" s="4">
        <v>4</v>
      </c>
      <c r="R283" s="4">
        <v>15</v>
      </c>
      <c r="S283" s="4">
        <f t="shared" si="4"/>
        <v>135</v>
      </c>
      <c r="T283" s="90">
        <v>44784</v>
      </c>
      <c r="U283" s="90">
        <v>44920</v>
      </c>
      <c r="V283" s="18"/>
      <c r="W283" s="4"/>
      <c r="X283" s="4"/>
      <c r="Y283" s="4"/>
      <c r="Z283" s="19"/>
      <c r="AA283" s="4"/>
      <c r="AB283" s="19"/>
      <c r="AC283" s="19"/>
      <c r="AD283" s="19"/>
      <c r="AE283" s="4"/>
      <c r="AF283" s="19"/>
      <c r="AG283" s="19"/>
      <c r="AH283" s="19"/>
      <c r="AI283" s="19"/>
      <c r="AJ283" s="77"/>
      <c r="AK283" s="19"/>
      <c r="AL283" s="4"/>
      <c r="AM283" s="4"/>
      <c r="AN283" s="19"/>
      <c r="AO283" s="19"/>
      <c r="AP283" s="4"/>
      <c r="AQ283" s="4"/>
      <c r="AR283" s="4"/>
      <c r="AS283" s="78">
        <f>+N283+V283+W283+X283</f>
        <v>20475000</v>
      </c>
      <c r="AT283" s="79">
        <v>44920</v>
      </c>
      <c r="AU283" s="17" t="s">
        <v>1368</v>
      </c>
      <c r="AV283" s="4"/>
      <c r="AW283" s="4"/>
      <c r="AX283" s="91"/>
      <c r="AY283" s="4" t="s">
        <v>866</v>
      </c>
      <c r="AZ283" s="80" t="s">
        <v>866</v>
      </c>
    </row>
    <row r="284" spans="1:52" s="81" customFormat="1" ht="13.5" customHeight="1" x14ac:dyDescent="0.2">
      <c r="A284" s="4" t="s">
        <v>926</v>
      </c>
      <c r="B284" s="4" t="s">
        <v>760</v>
      </c>
      <c r="C284" s="5" t="s">
        <v>875</v>
      </c>
      <c r="D284" s="4">
        <v>283</v>
      </c>
      <c r="E284" s="4" t="s">
        <v>819</v>
      </c>
      <c r="F284" s="4" t="s">
        <v>403</v>
      </c>
      <c r="G284" s="4" t="s">
        <v>43</v>
      </c>
      <c r="H284" s="74" t="s">
        <v>830</v>
      </c>
      <c r="I284" s="4" t="s">
        <v>398</v>
      </c>
      <c r="J284" s="4">
        <v>80731316</v>
      </c>
      <c r="K284" s="4"/>
      <c r="L284" s="75" t="s">
        <v>584</v>
      </c>
      <c r="M284" s="19">
        <v>44783</v>
      </c>
      <c r="N284" s="18">
        <v>20475000</v>
      </c>
      <c r="O284" s="76">
        <v>4550000</v>
      </c>
      <c r="P284" s="4" t="s">
        <v>907</v>
      </c>
      <c r="Q284" s="4">
        <v>4</v>
      </c>
      <c r="R284" s="4">
        <v>15</v>
      </c>
      <c r="S284" s="4">
        <f t="shared" si="4"/>
        <v>135</v>
      </c>
      <c r="T284" s="90">
        <v>44784</v>
      </c>
      <c r="U284" s="90">
        <v>44920</v>
      </c>
      <c r="V284" s="18"/>
      <c r="W284" s="4"/>
      <c r="X284" s="4"/>
      <c r="Y284" s="4"/>
      <c r="Z284" s="19"/>
      <c r="AA284" s="4"/>
      <c r="AB284" s="19"/>
      <c r="AC284" s="19"/>
      <c r="AD284" s="19"/>
      <c r="AE284" s="4"/>
      <c r="AF284" s="19"/>
      <c r="AG284" s="19"/>
      <c r="AH284" s="19"/>
      <c r="AI284" s="19"/>
      <c r="AJ284" s="77"/>
      <c r="AK284" s="19"/>
      <c r="AL284" s="4"/>
      <c r="AM284" s="4"/>
      <c r="AN284" s="19"/>
      <c r="AO284" s="19"/>
      <c r="AP284" s="4"/>
      <c r="AQ284" s="4"/>
      <c r="AR284" s="4"/>
      <c r="AS284" s="78">
        <f>+N284+V284+W284+X284</f>
        <v>20475000</v>
      </c>
      <c r="AT284" s="79">
        <v>44920</v>
      </c>
      <c r="AU284" s="17" t="s">
        <v>1368</v>
      </c>
      <c r="AV284" s="4"/>
      <c r="AW284" s="4"/>
      <c r="AX284" s="91"/>
      <c r="AY284" s="4" t="s">
        <v>867</v>
      </c>
      <c r="AZ284" s="80" t="s">
        <v>867</v>
      </c>
    </row>
    <row r="285" spans="1:52" s="81" customFormat="1" ht="13.5" customHeight="1" x14ac:dyDescent="0.2">
      <c r="A285" s="4" t="s">
        <v>926</v>
      </c>
      <c r="B285" s="4" t="s">
        <v>760</v>
      </c>
      <c r="C285" s="5" t="s">
        <v>876</v>
      </c>
      <c r="D285" s="4">
        <v>284</v>
      </c>
      <c r="E285" s="4" t="s">
        <v>820</v>
      </c>
      <c r="F285" s="4" t="s">
        <v>403</v>
      </c>
      <c r="G285" s="4" t="s">
        <v>43</v>
      </c>
      <c r="H285" s="74" t="s">
        <v>831</v>
      </c>
      <c r="I285" s="4" t="s">
        <v>398</v>
      </c>
      <c r="J285" s="4">
        <v>16262063</v>
      </c>
      <c r="K285" s="4"/>
      <c r="L285" s="75" t="s">
        <v>584</v>
      </c>
      <c r="M285" s="19">
        <v>44784</v>
      </c>
      <c r="N285" s="18">
        <v>20475000</v>
      </c>
      <c r="O285" s="76">
        <v>4550000</v>
      </c>
      <c r="P285" s="4" t="s">
        <v>907</v>
      </c>
      <c r="Q285" s="4">
        <v>4</v>
      </c>
      <c r="R285" s="4">
        <v>15</v>
      </c>
      <c r="S285" s="4">
        <f t="shared" si="4"/>
        <v>135</v>
      </c>
      <c r="T285" s="90">
        <v>44789</v>
      </c>
      <c r="U285" s="90">
        <v>44925</v>
      </c>
      <c r="V285" s="18"/>
      <c r="W285" s="4"/>
      <c r="X285" s="4"/>
      <c r="Y285" s="4"/>
      <c r="Z285" s="19"/>
      <c r="AA285" s="4"/>
      <c r="AB285" s="19"/>
      <c r="AC285" s="19"/>
      <c r="AD285" s="19"/>
      <c r="AE285" s="4"/>
      <c r="AF285" s="19"/>
      <c r="AG285" s="19"/>
      <c r="AH285" s="19"/>
      <c r="AI285" s="19"/>
      <c r="AJ285" s="77"/>
      <c r="AK285" s="19"/>
      <c r="AL285" s="4"/>
      <c r="AM285" s="4"/>
      <c r="AN285" s="19"/>
      <c r="AO285" s="19"/>
      <c r="AP285" s="4"/>
      <c r="AQ285" s="4"/>
      <c r="AR285" s="4"/>
      <c r="AS285" s="78">
        <f>+N285+V285+W285+X285</f>
        <v>20475000</v>
      </c>
      <c r="AT285" s="79">
        <v>44925</v>
      </c>
      <c r="AU285" s="17" t="s">
        <v>1368</v>
      </c>
      <c r="AV285" s="4"/>
      <c r="AW285" s="4"/>
      <c r="AX285" s="91"/>
      <c r="AY285" s="4" t="s">
        <v>868</v>
      </c>
      <c r="AZ285" s="80" t="s">
        <v>868</v>
      </c>
    </row>
    <row r="286" spans="1:52" s="110" customFormat="1" ht="13.5" customHeight="1" x14ac:dyDescent="0.2">
      <c r="A286" s="43" t="s">
        <v>926</v>
      </c>
      <c r="B286" s="43" t="s">
        <v>812</v>
      </c>
      <c r="C286" s="98" t="s">
        <v>877</v>
      </c>
      <c r="D286" s="43">
        <v>285</v>
      </c>
      <c r="E286" s="43" t="s">
        <v>1006</v>
      </c>
      <c r="F286" s="43" t="s">
        <v>1165</v>
      </c>
      <c r="G286" s="43" t="s">
        <v>54</v>
      </c>
      <c r="H286" s="102" t="s">
        <v>1063</v>
      </c>
      <c r="I286" s="43" t="s">
        <v>746</v>
      </c>
      <c r="J286" s="43">
        <v>899999061</v>
      </c>
      <c r="K286" s="43">
        <v>9</v>
      </c>
      <c r="L286" s="103" t="s">
        <v>36</v>
      </c>
      <c r="M286" s="100">
        <v>44781</v>
      </c>
      <c r="N286" s="101">
        <v>0</v>
      </c>
      <c r="O286" s="104" t="s">
        <v>1366</v>
      </c>
      <c r="P286" s="43" t="s">
        <v>1271</v>
      </c>
      <c r="Q286" s="43">
        <v>12</v>
      </c>
      <c r="R286" s="43"/>
      <c r="S286" s="43">
        <f t="shared" si="4"/>
        <v>360</v>
      </c>
      <c r="T286" s="105">
        <v>44781</v>
      </c>
      <c r="U286" s="105">
        <v>45145</v>
      </c>
      <c r="V286" s="101"/>
      <c r="W286" s="43"/>
      <c r="X286" s="43"/>
      <c r="Y286" s="43"/>
      <c r="Z286" s="100"/>
      <c r="AA286" s="43"/>
      <c r="AB286" s="100"/>
      <c r="AC286" s="100"/>
      <c r="AD286" s="100"/>
      <c r="AE286" s="43"/>
      <c r="AF286" s="100"/>
      <c r="AG286" s="100"/>
      <c r="AH286" s="100"/>
      <c r="AI286" s="100"/>
      <c r="AJ286" s="102"/>
      <c r="AK286" s="100"/>
      <c r="AL286" s="43"/>
      <c r="AM286" s="43"/>
      <c r="AN286" s="100"/>
      <c r="AO286" s="100"/>
      <c r="AP286" s="43"/>
      <c r="AQ286" s="43"/>
      <c r="AR286" s="43"/>
      <c r="AS286" s="106">
        <f>+N286+V286+W286+X286</f>
        <v>0</v>
      </c>
      <c r="AT286" s="107">
        <v>45145</v>
      </c>
      <c r="AU286" s="99" t="s">
        <v>1369</v>
      </c>
      <c r="AV286" s="43"/>
      <c r="AW286" s="43"/>
      <c r="AX286" s="108"/>
      <c r="AY286" s="43" t="s">
        <v>1144</v>
      </c>
      <c r="AZ286" s="109"/>
    </row>
    <row r="287" spans="1:52" s="110" customFormat="1" ht="13.5" customHeight="1" x14ac:dyDescent="0.2">
      <c r="A287" s="43" t="s">
        <v>926</v>
      </c>
      <c r="B287" s="43" t="s">
        <v>812</v>
      </c>
      <c r="C287" s="98" t="s">
        <v>878</v>
      </c>
      <c r="D287" s="43">
        <v>286</v>
      </c>
      <c r="E287" s="43" t="s">
        <v>821</v>
      </c>
      <c r="F287" s="43" t="s">
        <v>1165</v>
      </c>
      <c r="G287" s="43" t="s">
        <v>54</v>
      </c>
      <c r="H287" s="102" t="s">
        <v>832</v>
      </c>
      <c r="I287" s="43" t="s">
        <v>746</v>
      </c>
      <c r="J287" s="43">
        <v>800250713</v>
      </c>
      <c r="K287" s="43"/>
      <c r="L287" s="103" t="s">
        <v>36</v>
      </c>
      <c r="M287" s="100">
        <v>44791</v>
      </c>
      <c r="N287" s="101">
        <v>499997230</v>
      </c>
      <c r="O287" s="104" t="s">
        <v>893</v>
      </c>
      <c r="P287" s="43" t="s">
        <v>1268</v>
      </c>
      <c r="Q287" s="43"/>
      <c r="R287" s="43">
        <v>285</v>
      </c>
      <c r="S287" s="43">
        <f t="shared" si="4"/>
        <v>285</v>
      </c>
      <c r="T287" s="105">
        <v>44796</v>
      </c>
      <c r="U287" s="105">
        <v>45068</v>
      </c>
      <c r="V287" s="101"/>
      <c r="W287" s="43"/>
      <c r="X287" s="43"/>
      <c r="Y287" s="43"/>
      <c r="Z287" s="100"/>
      <c r="AA287" s="43"/>
      <c r="AB287" s="100"/>
      <c r="AC287" s="100"/>
      <c r="AD287" s="100"/>
      <c r="AE287" s="43"/>
      <c r="AF287" s="100"/>
      <c r="AG287" s="100"/>
      <c r="AH287" s="100"/>
      <c r="AI287" s="100"/>
      <c r="AJ287" s="102"/>
      <c r="AK287" s="100"/>
      <c r="AL287" s="43"/>
      <c r="AM287" s="43"/>
      <c r="AN287" s="100"/>
      <c r="AO287" s="100"/>
      <c r="AP287" s="43"/>
      <c r="AQ287" s="43"/>
      <c r="AR287" s="43"/>
      <c r="AS287" s="106">
        <f>+N287+V287+W287+X287</f>
        <v>499997230</v>
      </c>
      <c r="AT287" s="107">
        <v>45068</v>
      </c>
      <c r="AU287" s="99" t="s">
        <v>1369</v>
      </c>
      <c r="AV287" s="43"/>
      <c r="AW287" s="43"/>
      <c r="AX287" s="108"/>
      <c r="AY287" s="43" t="s">
        <v>869</v>
      </c>
      <c r="AZ287" s="109" t="s">
        <v>869</v>
      </c>
    </row>
    <row r="288" spans="1:52" s="81" customFormat="1" ht="13.5" customHeight="1" x14ac:dyDescent="0.2">
      <c r="A288" s="4" t="s">
        <v>926</v>
      </c>
      <c r="B288" s="4" t="s">
        <v>760</v>
      </c>
      <c r="C288" s="5" t="s">
        <v>879</v>
      </c>
      <c r="D288" s="4">
        <v>287</v>
      </c>
      <c r="E288" s="4" t="s">
        <v>822</v>
      </c>
      <c r="F288" s="4" t="s">
        <v>403</v>
      </c>
      <c r="G288" s="4" t="s">
        <v>43</v>
      </c>
      <c r="H288" s="74" t="s">
        <v>843</v>
      </c>
      <c r="I288" s="4" t="s">
        <v>398</v>
      </c>
      <c r="J288" s="4">
        <v>20730664</v>
      </c>
      <c r="K288" s="4"/>
      <c r="L288" s="75" t="s">
        <v>585</v>
      </c>
      <c r="M288" s="19">
        <v>44796</v>
      </c>
      <c r="N288" s="18">
        <v>25650000</v>
      </c>
      <c r="O288" s="76">
        <v>5700000</v>
      </c>
      <c r="P288" s="4" t="s">
        <v>907</v>
      </c>
      <c r="Q288" s="4">
        <v>4</v>
      </c>
      <c r="R288" s="4">
        <v>15</v>
      </c>
      <c r="S288" s="4">
        <f t="shared" si="4"/>
        <v>135</v>
      </c>
      <c r="T288" s="90">
        <v>44798</v>
      </c>
      <c r="U288" s="90">
        <v>44935</v>
      </c>
      <c r="V288" s="18"/>
      <c r="W288" s="4"/>
      <c r="X288" s="4"/>
      <c r="Y288" s="4"/>
      <c r="Z288" s="19"/>
      <c r="AA288" s="4"/>
      <c r="AB288" s="19"/>
      <c r="AC288" s="19"/>
      <c r="AD288" s="19"/>
      <c r="AE288" s="4"/>
      <c r="AF288" s="19"/>
      <c r="AG288" s="19"/>
      <c r="AH288" s="19"/>
      <c r="AI288" s="19"/>
      <c r="AJ288" s="77"/>
      <c r="AK288" s="19"/>
      <c r="AL288" s="4"/>
      <c r="AM288" s="4"/>
      <c r="AN288" s="19"/>
      <c r="AO288" s="19"/>
      <c r="AP288" s="4"/>
      <c r="AQ288" s="4"/>
      <c r="AR288" s="4"/>
      <c r="AS288" s="78">
        <f>+N288+V288+W288+X288</f>
        <v>25650000</v>
      </c>
      <c r="AT288" s="79">
        <v>44935</v>
      </c>
      <c r="AU288" s="17" t="s">
        <v>1368</v>
      </c>
      <c r="AV288" s="4"/>
      <c r="AW288" s="4"/>
      <c r="AX288" s="91"/>
      <c r="AY288" s="4" t="s">
        <v>870</v>
      </c>
      <c r="AZ288" s="80" t="s">
        <v>870</v>
      </c>
    </row>
    <row r="289" spans="1:52" s="81" customFormat="1" ht="13.5" customHeight="1" x14ac:dyDescent="0.2">
      <c r="A289" s="4" t="s">
        <v>926</v>
      </c>
      <c r="B289" s="4" t="s">
        <v>760</v>
      </c>
      <c r="C289" s="5" t="s">
        <v>880</v>
      </c>
      <c r="D289" s="4">
        <v>288</v>
      </c>
      <c r="E289" s="4" t="s">
        <v>823</v>
      </c>
      <c r="F289" s="4" t="s">
        <v>403</v>
      </c>
      <c r="G289" s="4" t="s">
        <v>43</v>
      </c>
      <c r="H289" s="74" t="s">
        <v>833</v>
      </c>
      <c r="I289" s="4" t="s">
        <v>398</v>
      </c>
      <c r="J289" s="4">
        <v>79849223</v>
      </c>
      <c r="K289" s="4">
        <v>8</v>
      </c>
      <c r="L289" s="75" t="s">
        <v>584</v>
      </c>
      <c r="M289" s="19">
        <v>44796</v>
      </c>
      <c r="N289" s="18">
        <v>22500000</v>
      </c>
      <c r="O289" s="76">
        <v>5000000</v>
      </c>
      <c r="P289" s="4" t="s">
        <v>907</v>
      </c>
      <c r="Q289" s="4">
        <v>4</v>
      </c>
      <c r="R289" s="4">
        <v>15</v>
      </c>
      <c r="S289" s="4">
        <f t="shared" si="4"/>
        <v>135</v>
      </c>
      <c r="T289" s="90">
        <v>44805</v>
      </c>
      <c r="U289" s="90">
        <v>44941</v>
      </c>
      <c r="V289" s="18"/>
      <c r="W289" s="4"/>
      <c r="X289" s="4"/>
      <c r="Y289" s="4"/>
      <c r="Z289" s="19"/>
      <c r="AA289" s="4"/>
      <c r="AB289" s="19"/>
      <c r="AC289" s="19"/>
      <c r="AD289" s="19"/>
      <c r="AE289" s="4"/>
      <c r="AF289" s="19"/>
      <c r="AG289" s="19"/>
      <c r="AH289" s="19"/>
      <c r="AI289" s="19"/>
      <c r="AJ289" s="77"/>
      <c r="AK289" s="19"/>
      <c r="AL289" s="4"/>
      <c r="AM289" s="4"/>
      <c r="AN289" s="19"/>
      <c r="AO289" s="19"/>
      <c r="AP289" s="4"/>
      <c r="AQ289" s="4"/>
      <c r="AR289" s="4"/>
      <c r="AS289" s="78">
        <f>+N289+V289+W289+X289</f>
        <v>22500000</v>
      </c>
      <c r="AT289" s="79">
        <v>44941</v>
      </c>
      <c r="AU289" s="17" t="s">
        <v>1368</v>
      </c>
      <c r="AV289" s="4"/>
      <c r="AW289" s="4"/>
      <c r="AX289" s="91"/>
      <c r="AY289" s="4" t="s">
        <v>871</v>
      </c>
      <c r="AZ289" s="80" t="s">
        <v>871</v>
      </c>
    </row>
    <row r="290" spans="1:52" s="81" customFormat="1" ht="13.5" customHeight="1" x14ac:dyDescent="0.2">
      <c r="A290" s="4" t="s">
        <v>926</v>
      </c>
      <c r="B290" s="4" t="s">
        <v>808</v>
      </c>
      <c r="C290" s="5" t="s">
        <v>881</v>
      </c>
      <c r="D290" s="4">
        <v>289</v>
      </c>
      <c r="E290" s="4" t="s">
        <v>1062</v>
      </c>
      <c r="F290" s="4" t="s">
        <v>403</v>
      </c>
      <c r="G290" s="4" t="s">
        <v>49</v>
      </c>
      <c r="H290" s="74" t="s">
        <v>834</v>
      </c>
      <c r="I290" s="4" t="s">
        <v>746</v>
      </c>
      <c r="J290" s="4">
        <v>900521780</v>
      </c>
      <c r="K290" s="4"/>
      <c r="L290" s="75" t="s">
        <v>36</v>
      </c>
      <c r="M290" s="19">
        <v>44796</v>
      </c>
      <c r="N290" s="18">
        <v>27925863</v>
      </c>
      <c r="O290" s="76" t="s">
        <v>893</v>
      </c>
      <c r="P290" s="4" t="s">
        <v>1262</v>
      </c>
      <c r="Q290" s="4">
        <v>1</v>
      </c>
      <c r="R290" s="4"/>
      <c r="S290" s="4">
        <f t="shared" si="4"/>
        <v>30</v>
      </c>
      <c r="T290" s="90">
        <v>44797</v>
      </c>
      <c r="U290" s="90">
        <v>44827</v>
      </c>
      <c r="V290" s="18"/>
      <c r="W290" s="4"/>
      <c r="X290" s="4"/>
      <c r="Y290" s="4"/>
      <c r="Z290" s="19"/>
      <c r="AA290" s="4"/>
      <c r="AB290" s="19"/>
      <c r="AC290" s="19"/>
      <c r="AD290" s="19"/>
      <c r="AE290" s="4"/>
      <c r="AF290" s="19"/>
      <c r="AG290" s="19"/>
      <c r="AH290" s="19"/>
      <c r="AI290" s="19"/>
      <c r="AJ290" s="77"/>
      <c r="AK290" s="19"/>
      <c r="AL290" s="4"/>
      <c r="AM290" s="4"/>
      <c r="AN290" s="19"/>
      <c r="AO290" s="19"/>
      <c r="AP290" s="4"/>
      <c r="AQ290" s="4"/>
      <c r="AR290" s="4"/>
      <c r="AS290" s="78">
        <f>+N290+V290+W290+X290</f>
        <v>27925863</v>
      </c>
      <c r="AT290" s="79">
        <v>44827</v>
      </c>
      <c r="AU290" s="17" t="s">
        <v>1368</v>
      </c>
      <c r="AV290" s="4"/>
      <c r="AW290" s="4"/>
      <c r="AX290" s="91"/>
      <c r="AY290" s="4" t="s">
        <v>872</v>
      </c>
      <c r="AZ290" s="80" t="s">
        <v>872</v>
      </c>
    </row>
    <row r="291" spans="1:52" s="81" customFormat="1" ht="13.5" customHeight="1" x14ac:dyDescent="0.2">
      <c r="A291" s="4" t="s">
        <v>926</v>
      </c>
      <c r="B291" s="4" t="s">
        <v>760</v>
      </c>
      <c r="C291" s="5" t="s">
        <v>882</v>
      </c>
      <c r="D291" s="4">
        <v>290</v>
      </c>
      <c r="E291" s="4" t="s">
        <v>1007</v>
      </c>
      <c r="F291" s="4" t="s">
        <v>403</v>
      </c>
      <c r="G291" s="4" t="s">
        <v>43</v>
      </c>
      <c r="H291" s="74" t="s">
        <v>908</v>
      </c>
      <c r="I291" s="4" t="s">
        <v>398</v>
      </c>
      <c r="J291" s="4">
        <v>1022388899</v>
      </c>
      <c r="K291" s="4">
        <v>0</v>
      </c>
      <c r="L291" s="75" t="s">
        <v>584</v>
      </c>
      <c r="M291" s="19">
        <v>44802</v>
      </c>
      <c r="N291" s="18">
        <v>20475000</v>
      </c>
      <c r="O291" s="76">
        <v>4550000</v>
      </c>
      <c r="P291" s="4" t="s">
        <v>907</v>
      </c>
      <c r="Q291" s="4">
        <v>4</v>
      </c>
      <c r="R291" s="4">
        <v>15</v>
      </c>
      <c r="S291" s="4">
        <f t="shared" si="4"/>
        <v>135</v>
      </c>
      <c r="T291" s="90">
        <v>44805</v>
      </c>
      <c r="U291" s="90">
        <v>44941</v>
      </c>
      <c r="V291" s="18"/>
      <c r="W291" s="4"/>
      <c r="X291" s="4"/>
      <c r="Y291" s="4"/>
      <c r="Z291" s="19"/>
      <c r="AA291" s="4"/>
      <c r="AB291" s="19"/>
      <c r="AC291" s="19"/>
      <c r="AD291" s="19"/>
      <c r="AE291" s="4"/>
      <c r="AF291" s="19"/>
      <c r="AG291" s="19"/>
      <c r="AH291" s="19"/>
      <c r="AI291" s="19"/>
      <c r="AJ291" s="77"/>
      <c r="AK291" s="19"/>
      <c r="AL291" s="4"/>
      <c r="AM291" s="4"/>
      <c r="AN291" s="19"/>
      <c r="AO291" s="19"/>
      <c r="AP291" s="4"/>
      <c r="AQ291" s="4"/>
      <c r="AR291" s="4"/>
      <c r="AS291" s="78">
        <f>+N291+V291+W291+X291</f>
        <v>20475000</v>
      </c>
      <c r="AT291" s="79">
        <v>44941</v>
      </c>
      <c r="AU291" s="17" t="s">
        <v>1368</v>
      </c>
      <c r="AV291" s="4"/>
      <c r="AW291" s="4"/>
      <c r="AX291" s="91"/>
      <c r="AY291" s="4" t="s">
        <v>1018</v>
      </c>
      <c r="AZ291" s="80"/>
    </row>
    <row r="292" spans="1:52" s="81" customFormat="1" ht="13.5" customHeight="1" x14ac:dyDescent="0.2">
      <c r="A292" s="4" t="s">
        <v>926</v>
      </c>
      <c r="B292" s="4" t="s">
        <v>1107</v>
      </c>
      <c r="C292" s="5" t="s">
        <v>883</v>
      </c>
      <c r="D292" s="4">
        <v>291</v>
      </c>
      <c r="E292" s="4" t="s">
        <v>1008</v>
      </c>
      <c r="F292" s="4" t="s">
        <v>1163</v>
      </c>
      <c r="G292" s="4" t="s">
        <v>48</v>
      </c>
      <c r="H292" s="74" t="s">
        <v>1064</v>
      </c>
      <c r="I292" s="4" t="s">
        <v>746</v>
      </c>
      <c r="J292" s="4">
        <v>900521780</v>
      </c>
      <c r="K292" s="4"/>
      <c r="L292" s="75" t="s">
        <v>36</v>
      </c>
      <c r="M292" s="19">
        <v>44795</v>
      </c>
      <c r="N292" s="18">
        <v>12959100</v>
      </c>
      <c r="O292" s="76" t="s">
        <v>893</v>
      </c>
      <c r="P292" s="4" t="s">
        <v>1262</v>
      </c>
      <c r="Q292" s="4">
        <v>1</v>
      </c>
      <c r="R292" s="4"/>
      <c r="S292" s="4">
        <f t="shared" si="4"/>
        <v>30</v>
      </c>
      <c r="T292" s="90">
        <v>44798</v>
      </c>
      <c r="U292" s="90">
        <v>44828</v>
      </c>
      <c r="V292" s="18"/>
      <c r="W292" s="4"/>
      <c r="X292" s="4"/>
      <c r="Y292" s="4"/>
      <c r="Z292" s="19"/>
      <c r="AA292" s="4"/>
      <c r="AB292" s="19"/>
      <c r="AC292" s="19"/>
      <c r="AD292" s="19"/>
      <c r="AE292" s="4"/>
      <c r="AF292" s="19"/>
      <c r="AG292" s="19"/>
      <c r="AH292" s="19"/>
      <c r="AI292" s="19"/>
      <c r="AJ292" s="77"/>
      <c r="AK292" s="19"/>
      <c r="AL292" s="4"/>
      <c r="AM292" s="4"/>
      <c r="AN292" s="19"/>
      <c r="AO292" s="19"/>
      <c r="AP292" s="4"/>
      <c r="AQ292" s="4"/>
      <c r="AR292" s="4"/>
      <c r="AS292" s="78">
        <f>+N292+V292+W292+X292</f>
        <v>12959100</v>
      </c>
      <c r="AT292" s="79">
        <v>44828</v>
      </c>
      <c r="AU292" s="17" t="s">
        <v>1368</v>
      </c>
      <c r="AV292" s="4"/>
      <c r="AW292" s="4"/>
      <c r="AX292" s="91"/>
      <c r="AY292" s="4" t="s">
        <v>1167</v>
      </c>
      <c r="AZ292" s="80"/>
    </row>
    <row r="293" spans="1:52" s="81" customFormat="1" ht="13.5" customHeight="1" x14ac:dyDescent="0.2">
      <c r="A293" s="4" t="s">
        <v>926</v>
      </c>
      <c r="B293" s="4" t="s">
        <v>1107</v>
      </c>
      <c r="C293" s="5" t="s">
        <v>884</v>
      </c>
      <c r="D293" s="4">
        <v>292</v>
      </c>
      <c r="E293" s="4" t="s">
        <v>1008</v>
      </c>
      <c r="F293" s="4" t="s">
        <v>1163</v>
      </c>
      <c r="G293" s="4" t="s">
        <v>48</v>
      </c>
      <c r="H293" s="74" t="s">
        <v>1065</v>
      </c>
      <c r="I293" s="4" t="s">
        <v>746</v>
      </c>
      <c r="J293" s="4">
        <v>900293507</v>
      </c>
      <c r="K293" s="4"/>
      <c r="L293" s="75" t="s">
        <v>36</v>
      </c>
      <c r="M293" s="19">
        <v>44795</v>
      </c>
      <c r="N293" s="18">
        <v>16928683</v>
      </c>
      <c r="O293" s="76" t="s">
        <v>893</v>
      </c>
      <c r="P293" s="4" t="s">
        <v>1262</v>
      </c>
      <c r="Q293" s="4">
        <v>1</v>
      </c>
      <c r="R293" s="4"/>
      <c r="S293" s="4">
        <f t="shared" si="4"/>
        <v>30</v>
      </c>
      <c r="T293" s="90">
        <v>44799</v>
      </c>
      <c r="U293" s="90">
        <v>44829</v>
      </c>
      <c r="V293" s="18"/>
      <c r="W293" s="4"/>
      <c r="X293" s="4"/>
      <c r="Y293" s="4"/>
      <c r="Z293" s="19"/>
      <c r="AA293" s="4"/>
      <c r="AB293" s="19"/>
      <c r="AC293" s="19"/>
      <c r="AD293" s="19"/>
      <c r="AE293" s="4"/>
      <c r="AF293" s="19"/>
      <c r="AG293" s="19"/>
      <c r="AH293" s="19"/>
      <c r="AI293" s="19"/>
      <c r="AJ293" s="77"/>
      <c r="AK293" s="19"/>
      <c r="AL293" s="4"/>
      <c r="AM293" s="4"/>
      <c r="AN293" s="19"/>
      <c r="AO293" s="19"/>
      <c r="AP293" s="4"/>
      <c r="AQ293" s="4"/>
      <c r="AR293" s="4"/>
      <c r="AS293" s="78">
        <f>+N293+V293+W293+X293</f>
        <v>16928683</v>
      </c>
      <c r="AT293" s="79">
        <v>44829</v>
      </c>
      <c r="AU293" s="17" t="s">
        <v>1368</v>
      </c>
      <c r="AV293" s="4"/>
      <c r="AW293" s="4"/>
      <c r="AX293" s="91"/>
      <c r="AY293" s="4" t="s">
        <v>1168</v>
      </c>
      <c r="AZ293" s="80"/>
    </row>
    <row r="294" spans="1:52" s="81" customFormat="1" ht="13.5" customHeight="1" x14ac:dyDescent="0.2">
      <c r="A294" s="4" t="s">
        <v>926</v>
      </c>
      <c r="B294" s="4" t="s">
        <v>760</v>
      </c>
      <c r="C294" s="5" t="s">
        <v>885</v>
      </c>
      <c r="D294" s="4">
        <v>293</v>
      </c>
      <c r="E294" s="4" t="s">
        <v>1159</v>
      </c>
      <c r="F294" s="4" t="s">
        <v>403</v>
      </c>
      <c r="G294" s="4" t="s">
        <v>44</v>
      </c>
      <c r="H294" s="74" t="s">
        <v>386</v>
      </c>
      <c r="I294" s="4" t="s">
        <v>398</v>
      </c>
      <c r="J294" s="4">
        <v>80186230</v>
      </c>
      <c r="K294" s="4">
        <v>7</v>
      </c>
      <c r="L294" s="75" t="s">
        <v>584</v>
      </c>
      <c r="M294" s="19">
        <v>44812</v>
      </c>
      <c r="N294" s="18">
        <v>10908000</v>
      </c>
      <c r="O294" s="76">
        <f>N294/4</f>
        <v>2727000</v>
      </c>
      <c r="P294" s="4" t="s">
        <v>1160</v>
      </c>
      <c r="Q294" s="4">
        <v>4</v>
      </c>
      <c r="R294" s="4"/>
      <c r="S294" s="4">
        <f t="shared" si="4"/>
        <v>120</v>
      </c>
      <c r="T294" s="90">
        <v>44816</v>
      </c>
      <c r="U294" s="90">
        <v>44937</v>
      </c>
      <c r="V294" s="18">
        <v>90900</v>
      </c>
      <c r="W294" s="4"/>
      <c r="X294" s="4"/>
      <c r="Y294" s="4">
        <v>1</v>
      </c>
      <c r="Z294" s="19">
        <v>44938</v>
      </c>
      <c r="AA294" s="4">
        <v>1</v>
      </c>
      <c r="AB294" s="19"/>
      <c r="AC294" s="19"/>
      <c r="AD294" s="19"/>
      <c r="AE294" s="4"/>
      <c r="AF294" s="19"/>
      <c r="AG294" s="19"/>
      <c r="AH294" s="19"/>
      <c r="AI294" s="19"/>
      <c r="AJ294" s="77"/>
      <c r="AK294" s="19"/>
      <c r="AL294" s="4"/>
      <c r="AM294" s="4"/>
      <c r="AN294" s="19"/>
      <c r="AO294" s="19"/>
      <c r="AP294" s="4"/>
      <c r="AQ294" s="4"/>
      <c r="AR294" s="4"/>
      <c r="AS294" s="78">
        <f>+N294+V294+W294+X294</f>
        <v>10998900</v>
      </c>
      <c r="AT294" s="79">
        <v>44938</v>
      </c>
      <c r="AU294" s="17" t="s">
        <v>1368</v>
      </c>
      <c r="AV294" s="4"/>
      <c r="AW294" s="4"/>
      <c r="AX294" s="91"/>
      <c r="AY294" s="4" t="s">
        <v>1019</v>
      </c>
      <c r="AZ294" s="80"/>
    </row>
    <row r="295" spans="1:52" s="110" customFormat="1" ht="13.5" customHeight="1" x14ac:dyDescent="0.2">
      <c r="A295" s="43" t="s">
        <v>926</v>
      </c>
      <c r="B295" s="43" t="s">
        <v>812</v>
      </c>
      <c r="C295" s="98" t="s">
        <v>886</v>
      </c>
      <c r="D295" s="43">
        <v>294</v>
      </c>
      <c r="E295" s="43" t="s">
        <v>1009</v>
      </c>
      <c r="F295" s="43" t="s">
        <v>1165</v>
      </c>
      <c r="G295" s="43" t="s">
        <v>53</v>
      </c>
      <c r="H295" s="102" t="s">
        <v>1066</v>
      </c>
      <c r="I295" s="43" t="s">
        <v>746</v>
      </c>
      <c r="J295" s="43">
        <v>901508361</v>
      </c>
      <c r="K295" s="43"/>
      <c r="L295" s="103" t="s">
        <v>36</v>
      </c>
      <c r="M295" s="100">
        <v>44799</v>
      </c>
      <c r="N295" s="101">
        <v>1812300000</v>
      </c>
      <c r="O295" s="104" t="s">
        <v>893</v>
      </c>
      <c r="P295" s="43"/>
      <c r="Q295" s="43"/>
      <c r="R295" s="43">
        <v>2677</v>
      </c>
      <c r="S295" s="43">
        <f t="shared" si="4"/>
        <v>2677</v>
      </c>
      <c r="T295" s="105">
        <v>44802</v>
      </c>
      <c r="U295" s="105">
        <v>47483</v>
      </c>
      <c r="V295" s="101"/>
      <c r="W295" s="43"/>
      <c r="X295" s="43"/>
      <c r="Y295" s="43"/>
      <c r="Z295" s="100"/>
      <c r="AA295" s="43"/>
      <c r="AB295" s="100"/>
      <c r="AC295" s="100"/>
      <c r="AD295" s="100"/>
      <c r="AE295" s="43"/>
      <c r="AF295" s="100"/>
      <c r="AG295" s="100"/>
      <c r="AH295" s="100"/>
      <c r="AI295" s="100"/>
      <c r="AJ295" s="102"/>
      <c r="AK295" s="100"/>
      <c r="AL295" s="43"/>
      <c r="AM295" s="43"/>
      <c r="AN295" s="100"/>
      <c r="AO295" s="100"/>
      <c r="AP295" s="43"/>
      <c r="AQ295" s="43"/>
      <c r="AR295" s="43"/>
      <c r="AS295" s="106">
        <f>+N295+V295+W295+X295</f>
        <v>1812300000</v>
      </c>
      <c r="AT295" s="107">
        <v>47483</v>
      </c>
      <c r="AU295" s="99" t="s">
        <v>1369</v>
      </c>
      <c r="AV295" s="43"/>
      <c r="AW295" s="43"/>
      <c r="AX295" s="108"/>
      <c r="AY295" s="43" t="s">
        <v>1020</v>
      </c>
      <c r="AZ295" s="109"/>
    </row>
    <row r="296" spans="1:52" s="81" customFormat="1" ht="13.5" customHeight="1" x14ac:dyDescent="0.2">
      <c r="A296" s="4" t="s">
        <v>926</v>
      </c>
      <c r="B296" s="4" t="s">
        <v>760</v>
      </c>
      <c r="C296" s="5" t="s">
        <v>887</v>
      </c>
      <c r="D296" s="4">
        <v>295</v>
      </c>
      <c r="E296" s="4" t="s">
        <v>1010</v>
      </c>
      <c r="F296" s="4" t="s">
        <v>403</v>
      </c>
      <c r="G296" s="4" t="s">
        <v>43</v>
      </c>
      <c r="H296" s="74" t="s">
        <v>235</v>
      </c>
      <c r="I296" s="4" t="s">
        <v>398</v>
      </c>
      <c r="J296" s="4">
        <v>53124797</v>
      </c>
      <c r="K296" s="4">
        <v>7</v>
      </c>
      <c r="L296" s="75" t="s">
        <v>585</v>
      </c>
      <c r="M296" s="19">
        <v>44810</v>
      </c>
      <c r="N296" s="18">
        <v>22500000</v>
      </c>
      <c r="O296" s="76"/>
      <c r="P296" s="4" t="s">
        <v>907</v>
      </c>
      <c r="Q296" s="4">
        <v>4</v>
      </c>
      <c r="R296" s="4">
        <v>15</v>
      </c>
      <c r="S296" s="4">
        <f t="shared" si="4"/>
        <v>135</v>
      </c>
      <c r="T296" s="90">
        <v>44817</v>
      </c>
      <c r="U296" s="90">
        <v>44953</v>
      </c>
      <c r="V296" s="18"/>
      <c r="W296" s="4"/>
      <c r="X296" s="4"/>
      <c r="Y296" s="4"/>
      <c r="Z296" s="19"/>
      <c r="AA296" s="4"/>
      <c r="AB296" s="19"/>
      <c r="AC296" s="19"/>
      <c r="AD296" s="19"/>
      <c r="AE296" s="4"/>
      <c r="AF296" s="19"/>
      <c r="AG296" s="19"/>
      <c r="AH296" s="19"/>
      <c r="AI296" s="19"/>
      <c r="AJ296" s="77"/>
      <c r="AK296" s="19"/>
      <c r="AL296" s="4"/>
      <c r="AM296" s="4"/>
      <c r="AN296" s="19"/>
      <c r="AO296" s="19"/>
      <c r="AP296" s="4"/>
      <c r="AQ296" s="4"/>
      <c r="AR296" s="4"/>
      <c r="AS296" s="78">
        <f>+N296+V296+W296+X296</f>
        <v>22500000</v>
      </c>
      <c r="AT296" s="79">
        <v>44953</v>
      </c>
      <c r="AU296" s="17" t="s">
        <v>1368</v>
      </c>
      <c r="AV296" s="4"/>
      <c r="AW296" s="4"/>
      <c r="AX296" s="91"/>
      <c r="AY296" s="4" t="s">
        <v>1021</v>
      </c>
      <c r="AZ296" s="80"/>
    </row>
    <row r="297" spans="1:52" s="110" customFormat="1" ht="13.5" customHeight="1" x14ac:dyDescent="0.2">
      <c r="A297" s="43" t="s">
        <v>926</v>
      </c>
      <c r="B297" s="43" t="s">
        <v>812</v>
      </c>
      <c r="C297" s="98" t="s">
        <v>888</v>
      </c>
      <c r="D297" s="43">
        <v>296</v>
      </c>
      <c r="E297" s="43" t="s">
        <v>1011</v>
      </c>
      <c r="F297" s="43" t="s">
        <v>1165</v>
      </c>
      <c r="G297" s="43" t="s">
        <v>54</v>
      </c>
      <c r="H297" s="102" t="s">
        <v>1067</v>
      </c>
      <c r="I297" s="43" t="s">
        <v>746</v>
      </c>
      <c r="J297" s="43">
        <v>800148631</v>
      </c>
      <c r="K297" s="43">
        <v>6</v>
      </c>
      <c r="L297" s="103" t="s">
        <v>36</v>
      </c>
      <c r="M297" s="100">
        <v>44804</v>
      </c>
      <c r="N297" s="101">
        <v>400000000</v>
      </c>
      <c r="O297" s="104"/>
      <c r="P297" s="43" t="s">
        <v>1272</v>
      </c>
      <c r="Q297" s="43">
        <v>6</v>
      </c>
      <c r="R297" s="43"/>
      <c r="S297" s="43">
        <f t="shared" si="4"/>
        <v>180</v>
      </c>
      <c r="T297" s="105">
        <v>44826</v>
      </c>
      <c r="U297" s="105">
        <v>45006</v>
      </c>
      <c r="V297" s="101"/>
      <c r="W297" s="43"/>
      <c r="X297" s="43"/>
      <c r="Y297" s="43">
        <v>60</v>
      </c>
      <c r="Z297" s="100">
        <v>45067</v>
      </c>
      <c r="AA297" s="43"/>
      <c r="AB297" s="100"/>
      <c r="AC297" s="100"/>
      <c r="AD297" s="100"/>
      <c r="AE297" s="43"/>
      <c r="AF297" s="100"/>
      <c r="AG297" s="100"/>
      <c r="AH297" s="100"/>
      <c r="AI297" s="100"/>
      <c r="AJ297" s="102"/>
      <c r="AK297" s="100"/>
      <c r="AL297" s="43"/>
      <c r="AM297" s="43"/>
      <c r="AN297" s="100"/>
      <c r="AO297" s="100"/>
      <c r="AP297" s="43"/>
      <c r="AQ297" s="43"/>
      <c r="AR297" s="43"/>
      <c r="AS297" s="106">
        <f>+N297+V297+W297+X297</f>
        <v>400000000</v>
      </c>
      <c r="AT297" s="107">
        <v>45067</v>
      </c>
      <c r="AU297" s="99" t="s">
        <v>1369</v>
      </c>
      <c r="AV297" s="43"/>
      <c r="AW297" s="43"/>
      <c r="AX297" s="108"/>
      <c r="AY297" s="43" t="s">
        <v>1022</v>
      </c>
      <c r="AZ297" s="109"/>
    </row>
    <row r="298" spans="1:52" s="81" customFormat="1" ht="13.5" customHeight="1" x14ac:dyDescent="0.2">
      <c r="A298" s="4" t="s">
        <v>926</v>
      </c>
      <c r="B298" s="4" t="s">
        <v>760</v>
      </c>
      <c r="C298" s="5" t="s">
        <v>889</v>
      </c>
      <c r="D298" s="4">
        <v>297</v>
      </c>
      <c r="E298" s="4" t="s">
        <v>1012</v>
      </c>
      <c r="F298" s="4" t="s">
        <v>403</v>
      </c>
      <c r="G298" s="4" t="s">
        <v>43</v>
      </c>
      <c r="H298" s="74" t="s">
        <v>419</v>
      </c>
      <c r="I298" s="4" t="s">
        <v>398</v>
      </c>
      <c r="J298" s="4">
        <v>1014211226</v>
      </c>
      <c r="K298" s="4">
        <v>5</v>
      </c>
      <c r="L298" s="75" t="s">
        <v>584</v>
      </c>
      <c r="M298" s="19">
        <v>44805</v>
      </c>
      <c r="N298" s="18">
        <v>20475000</v>
      </c>
      <c r="O298" s="76"/>
      <c r="P298" s="4" t="s">
        <v>907</v>
      </c>
      <c r="Q298" s="4">
        <v>4</v>
      </c>
      <c r="R298" s="4">
        <v>15</v>
      </c>
      <c r="S298" s="4">
        <f t="shared" si="4"/>
        <v>135</v>
      </c>
      <c r="T298" s="90">
        <v>44806</v>
      </c>
      <c r="U298" s="90">
        <v>44942</v>
      </c>
      <c r="V298" s="18"/>
      <c r="W298" s="4"/>
      <c r="X298" s="4"/>
      <c r="Y298" s="4"/>
      <c r="Z298" s="19"/>
      <c r="AA298" s="4"/>
      <c r="AB298" s="19"/>
      <c r="AC298" s="19"/>
      <c r="AD298" s="19"/>
      <c r="AE298" s="4"/>
      <c r="AF298" s="19"/>
      <c r="AG298" s="19"/>
      <c r="AH298" s="19"/>
      <c r="AI298" s="19"/>
      <c r="AJ298" s="77"/>
      <c r="AK298" s="19"/>
      <c r="AL298" s="4"/>
      <c r="AM298" s="4"/>
      <c r="AN298" s="19"/>
      <c r="AO298" s="19"/>
      <c r="AP298" s="4"/>
      <c r="AQ298" s="4"/>
      <c r="AR298" s="4"/>
      <c r="AS298" s="78">
        <f>+N298+V298+W298+X298</f>
        <v>20475000</v>
      </c>
      <c r="AT298" s="79">
        <v>44942</v>
      </c>
      <c r="AU298" s="17" t="s">
        <v>1368</v>
      </c>
      <c r="AV298" s="4"/>
      <c r="AW298" s="4"/>
      <c r="AX298" s="91"/>
      <c r="AY298" s="4" t="s">
        <v>1023</v>
      </c>
      <c r="AZ298" s="80"/>
    </row>
    <row r="299" spans="1:52" s="81" customFormat="1" ht="13.5" customHeight="1" x14ac:dyDescent="0.2">
      <c r="A299" s="4" t="s">
        <v>926</v>
      </c>
      <c r="B299" s="4" t="s">
        <v>760</v>
      </c>
      <c r="C299" s="5" t="s">
        <v>890</v>
      </c>
      <c r="D299" s="4">
        <v>298</v>
      </c>
      <c r="E299" s="4" t="s">
        <v>1013</v>
      </c>
      <c r="F299" s="4" t="s">
        <v>403</v>
      </c>
      <c r="G299" s="4" t="s">
        <v>44</v>
      </c>
      <c r="H299" s="74" t="s">
        <v>909</v>
      </c>
      <c r="I299" s="4" t="s">
        <v>398</v>
      </c>
      <c r="J299" s="4">
        <v>52252049</v>
      </c>
      <c r="K299" s="4">
        <v>0</v>
      </c>
      <c r="L299" s="75" t="s">
        <v>585</v>
      </c>
      <c r="M299" s="19">
        <v>44805</v>
      </c>
      <c r="N299" s="18">
        <v>9200000</v>
      </c>
      <c r="O299" s="76"/>
      <c r="P299" s="4" t="s">
        <v>1273</v>
      </c>
      <c r="Q299" s="4">
        <v>4</v>
      </c>
      <c r="R299" s="4"/>
      <c r="S299" s="4">
        <f t="shared" si="4"/>
        <v>120</v>
      </c>
      <c r="T299" s="90">
        <v>44806</v>
      </c>
      <c r="U299" s="90">
        <v>44927</v>
      </c>
      <c r="V299" s="18"/>
      <c r="W299" s="4"/>
      <c r="X299" s="4"/>
      <c r="Y299" s="4"/>
      <c r="Z299" s="19"/>
      <c r="AA299" s="4"/>
      <c r="AB299" s="19"/>
      <c r="AC299" s="19"/>
      <c r="AD299" s="19"/>
      <c r="AE299" s="4"/>
      <c r="AF299" s="19"/>
      <c r="AG299" s="19"/>
      <c r="AH299" s="19"/>
      <c r="AI299" s="19"/>
      <c r="AJ299" s="77"/>
      <c r="AK299" s="19"/>
      <c r="AL299" s="4"/>
      <c r="AM299" s="4"/>
      <c r="AN299" s="19"/>
      <c r="AO299" s="19"/>
      <c r="AP299" s="4"/>
      <c r="AQ299" s="4"/>
      <c r="AR299" s="4"/>
      <c r="AS299" s="78">
        <f>+N299+V299+W299+X299</f>
        <v>9200000</v>
      </c>
      <c r="AT299" s="79">
        <v>44927</v>
      </c>
      <c r="AU299" s="17" t="s">
        <v>1368</v>
      </c>
      <c r="AV299" s="4"/>
      <c r="AW299" s="4"/>
      <c r="AX299" s="91"/>
      <c r="AY299" s="4" t="s">
        <v>1024</v>
      </c>
      <c r="AZ299" s="80"/>
    </row>
    <row r="300" spans="1:52" s="110" customFormat="1" ht="13.5" customHeight="1" x14ac:dyDescent="0.2">
      <c r="A300" s="43" t="s">
        <v>926</v>
      </c>
      <c r="B300" s="43" t="s">
        <v>812</v>
      </c>
      <c r="C300" s="98" t="s">
        <v>891</v>
      </c>
      <c r="D300" s="43">
        <v>299</v>
      </c>
      <c r="E300" s="43" t="s">
        <v>1014</v>
      </c>
      <c r="F300" s="43" t="s">
        <v>1165</v>
      </c>
      <c r="G300" s="43" t="s">
        <v>54</v>
      </c>
      <c r="H300" s="102" t="s">
        <v>1068</v>
      </c>
      <c r="I300" s="43" t="s">
        <v>746</v>
      </c>
      <c r="J300" s="43">
        <v>860061099</v>
      </c>
      <c r="K300" s="43">
        <v>1</v>
      </c>
      <c r="L300" s="103" t="s">
        <v>36</v>
      </c>
      <c r="M300" s="100">
        <v>44804</v>
      </c>
      <c r="N300" s="101">
        <v>9000000000</v>
      </c>
      <c r="O300" s="104"/>
      <c r="P300" s="43" t="s">
        <v>1271</v>
      </c>
      <c r="Q300" s="43">
        <v>12</v>
      </c>
      <c r="R300" s="43"/>
      <c r="S300" s="43">
        <f t="shared" si="4"/>
        <v>360</v>
      </c>
      <c r="T300" s="105">
        <v>44805</v>
      </c>
      <c r="U300" s="105">
        <v>45168</v>
      </c>
      <c r="V300" s="101"/>
      <c r="W300" s="43"/>
      <c r="X300" s="43"/>
      <c r="Y300" s="43"/>
      <c r="Z300" s="100"/>
      <c r="AA300" s="43"/>
      <c r="AB300" s="100"/>
      <c r="AC300" s="100"/>
      <c r="AD300" s="100"/>
      <c r="AE300" s="43"/>
      <c r="AF300" s="100"/>
      <c r="AG300" s="100"/>
      <c r="AH300" s="100"/>
      <c r="AI300" s="100"/>
      <c r="AJ300" s="102"/>
      <c r="AK300" s="100"/>
      <c r="AL300" s="43"/>
      <c r="AM300" s="43"/>
      <c r="AN300" s="100"/>
      <c r="AO300" s="100"/>
      <c r="AP300" s="43"/>
      <c r="AQ300" s="43"/>
      <c r="AR300" s="43"/>
      <c r="AS300" s="106">
        <f>+N300+V300+W300+X300</f>
        <v>9000000000</v>
      </c>
      <c r="AT300" s="107">
        <v>45168</v>
      </c>
      <c r="AU300" s="99" t="s">
        <v>1369</v>
      </c>
      <c r="AV300" s="43"/>
      <c r="AW300" s="43"/>
      <c r="AX300" s="108"/>
      <c r="AY300" s="43" t="s">
        <v>1025</v>
      </c>
      <c r="AZ300" s="109"/>
    </row>
    <row r="301" spans="1:52" s="110" customFormat="1" ht="13.5" customHeight="1" x14ac:dyDescent="0.2">
      <c r="A301" s="43" t="s">
        <v>926</v>
      </c>
      <c r="B301" s="43" t="s">
        <v>1269</v>
      </c>
      <c r="C301" s="98" t="s">
        <v>919</v>
      </c>
      <c r="D301" s="43">
        <v>300</v>
      </c>
      <c r="E301" s="43" t="s">
        <v>1015</v>
      </c>
      <c r="F301" s="43" t="s">
        <v>758</v>
      </c>
      <c r="G301" s="43" t="s">
        <v>48</v>
      </c>
      <c r="H301" s="102" t="s">
        <v>1069</v>
      </c>
      <c r="I301" s="43" t="s">
        <v>746</v>
      </c>
      <c r="J301" s="43">
        <v>901370420</v>
      </c>
      <c r="K301" s="43">
        <v>5</v>
      </c>
      <c r="L301" s="103" t="s">
        <v>36</v>
      </c>
      <c r="M301" s="100">
        <v>44804</v>
      </c>
      <c r="N301" s="101">
        <v>185675676</v>
      </c>
      <c r="O301" s="104"/>
      <c r="P301" s="43" t="s">
        <v>1274</v>
      </c>
      <c r="Q301" s="43">
        <v>10</v>
      </c>
      <c r="R301" s="43"/>
      <c r="S301" s="43">
        <f t="shared" si="4"/>
        <v>300</v>
      </c>
      <c r="T301" s="105">
        <v>44812</v>
      </c>
      <c r="U301" s="105">
        <v>45114</v>
      </c>
      <c r="V301" s="101"/>
      <c r="W301" s="43"/>
      <c r="X301" s="43"/>
      <c r="Y301" s="43"/>
      <c r="Z301" s="100"/>
      <c r="AA301" s="43"/>
      <c r="AB301" s="100"/>
      <c r="AC301" s="100"/>
      <c r="AD301" s="100"/>
      <c r="AE301" s="43"/>
      <c r="AF301" s="100"/>
      <c r="AG301" s="100"/>
      <c r="AH301" s="100"/>
      <c r="AI301" s="100"/>
      <c r="AJ301" s="102"/>
      <c r="AK301" s="100"/>
      <c r="AL301" s="43"/>
      <c r="AM301" s="43"/>
      <c r="AN301" s="100"/>
      <c r="AO301" s="100"/>
      <c r="AP301" s="43"/>
      <c r="AQ301" s="43"/>
      <c r="AR301" s="43"/>
      <c r="AS301" s="106">
        <f>+N301+V301+W301+X301</f>
        <v>185675676</v>
      </c>
      <c r="AT301" s="107">
        <v>45114</v>
      </c>
      <c r="AU301" s="99" t="s">
        <v>1369</v>
      </c>
      <c r="AV301" s="43"/>
      <c r="AW301" s="43"/>
      <c r="AX301" s="108"/>
      <c r="AY301" s="43" t="s">
        <v>1026</v>
      </c>
      <c r="AZ301" s="109"/>
    </row>
    <row r="302" spans="1:52" s="81" customFormat="1" ht="13.5" customHeight="1" x14ac:dyDescent="0.2">
      <c r="A302" s="4" t="s">
        <v>926</v>
      </c>
      <c r="B302" s="4" t="s">
        <v>760</v>
      </c>
      <c r="C302" s="5" t="s">
        <v>892</v>
      </c>
      <c r="D302" s="4">
        <v>301</v>
      </c>
      <c r="E302" s="4" t="s">
        <v>931</v>
      </c>
      <c r="F302" s="4" t="s">
        <v>403</v>
      </c>
      <c r="G302" s="4" t="s">
        <v>44</v>
      </c>
      <c r="H302" s="74" t="s">
        <v>910</v>
      </c>
      <c r="I302" s="4" t="s">
        <v>398</v>
      </c>
      <c r="J302" s="4">
        <v>65500490</v>
      </c>
      <c r="K302" s="4">
        <v>8</v>
      </c>
      <c r="L302" s="75" t="s">
        <v>585</v>
      </c>
      <c r="M302" s="19">
        <v>44806</v>
      </c>
      <c r="N302" s="18">
        <v>15750000</v>
      </c>
      <c r="O302" s="76"/>
      <c r="P302" s="4" t="s">
        <v>907</v>
      </c>
      <c r="Q302" s="4">
        <v>4</v>
      </c>
      <c r="R302" s="4">
        <v>15</v>
      </c>
      <c r="S302" s="4">
        <f t="shared" si="4"/>
        <v>135</v>
      </c>
      <c r="T302" s="90">
        <v>44809</v>
      </c>
      <c r="U302" s="90">
        <v>44945</v>
      </c>
      <c r="V302" s="18"/>
      <c r="W302" s="4"/>
      <c r="X302" s="4"/>
      <c r="Y302" s="4"/>
      <c r="Z302" s="19"/>
      <c r="AA302" s="4"/>
      <c r="AB302" s="19"/>
      <c r="AC302" s="19"/>
      <c r="AD302" s="19"/>
      <c r="AE302" s="4"/>
      <c r="AF302" s="19"/>
      <c r="AG302" s="19"/>
      <c r="AH302" s="19"/>
      <c r="AI302" s="19"/>
      <c r="AJ302" s="77"/>
      <c r="AK302" s="19"/>
      <c r="AL302" s="4"/>
      <c r="AM302" s="4"/>
      <c r="AN302" s="19"/>
      <c r="AO302" s="19"/>
      <c r="AP302" s="4"/>
      <c r="AQ302" s="4"/>
      <c r="AR302" s="4"/>
      <c r="AS302" s="78">
        <f>+N302+V302+W302+X302</f>
        <v>15750000</v>
      </c>
      <c r="AT302" s="79">
        <v>44945</v>
      </c>
      <c r="AU302" s="17" t="s">
        <v>1368</v>
      </c>
      <c r="AV302" s="4"/>
      <c r="AW302" s="4"/>
      <c r="AX302" s="91"/>
      <c r="AY302" s="4" t="s">
        <v>1027</v>
      </c>
      <c r="AZ302" s="80"/>
    </row>
    <row r="303" spans="1:52" s="81" customFormat="1" ht="13.5" customHeight="1" x14ac:dyDescent="0.2">
      <c r="A303" s="4" t="s">
        <v>926</v>
      </c>
      <c r="B303" s="4" t="s">
        <v>760</v>
      </c>
      <c r="C303" s="5" t="s">
        <v>932</v>
      </c>
      <c r="D303" s="4">
        <v>302</v>
      </c>
      <c r="E303" s="4" t="s">
        <v>933</v>
      </c>
      <c r="F303" s="4" t="s">
        <v>403</v>
      </c>
      <c r="G303" s="4" t="s">
        <v>44</v>
      </c>
      <c r="H303" s="74" t="s">
        <v>1070</v>
      </c>
      <c r="I303" s="4" t="s">
        <v>398</v>
      </c>
      <c r="J303" s="4">
        <v>9390043</v>
      </c>
      <c r="K303" s="4"/>
      <c r="L303" s="75" t="s">
        <v>584</v>
      </c>
      <c r="M303" s="19">
        <v>44834</v>
      </c>
      <c r="N303" s="18">
        <v>8181000</v>
      </c>
      <c r="O303" s="76">
        <f>N303/S303*30</f>
        <v>2727000</v>
      </c>
      <c r="P303" s="4" t="s">
        <v>1260</v>
      </c>
      <c r="Q303" s="4">
        <v>3</v>
      </c>
      <c r="R303" s="4"/>
      <c r="S303" s="4">
        <f t="shared" si="4"/>
        <v>90</v>
      </c>
      <c r="T303" s="90">
        <v>44838</v>
      </c>
      <c r="U303" s="90">
        <v>44929</v>
      </c>
      <c r="V303" s="18"/>
      <c r="W303" s="4"/>
      <c r="X303" s="4"/>
      <c r="Y303" s="4"/>
      <c r="Z303" s="19"/>
      <c r="AA303" s="4"/>
      <c r="AB303" s="19"/>
      <c r="AC303" s="19"/>
      <c r="AD303" s="19"/>
      <c r="AE303" s="4"/>
      <c r="AF303" s="19"/>
      <c r="AG303" s="19"/>
      <c r="AH303" s="19"/>
      <c r="AI303" s="19"/>
      <c r="AJ303" s="77"/>
      <c r="AK303" s="19"/>
      <c r="AL303" s="4"/>
      <c r="AM303" s="4"/>
      <c r="AN303" s="19"/>
      <c r="AO303" s="19"/>
      <c r="AP303" s="4"/>
      <c r="AQ303" s="4"/>
      <c r="AR303" s="4"/>
      <c r="AS303" s="78">
        <f>+N303+V303+W303+X303</f>
        <v>8181000</v>
      </c>
      <c r="AT303" s="79">
        <v>44929</v>
      </c>
      <c r="AU303" s="17" t="s">
        <v>1368</v>
      </c>
      <c r="AV303" s="4"/>
      <c r="AW303" s="4"/>
      <c r="AX303" s="91"/>
      <c r="AY303" s="4" t="s">
        <v>1028</v>
      </c>
      <c r="AZ303" s="80"/>
    </row>
    <row r="304" spans="1:52" s="81" customFormat="1" ht="13.5" customHeight="1" x14ac:dyDescent="0.2">
      <c r="A304" s="4" t="s">
        <v>926</v>
      </c>
      <c r="B304" s="4" t="s">
        <v>808</v>
      </c>
      <c r="C304" s="5" t="s">
        <v>934</v>
      </c>
      <c r="D304" s="4">
        <v>303</v>
      </c>
      <c r="E304" s="4" t="s">
        <v>935</v>
      </c>
      <c r="F304" s="4" t="s">
        <v>403</v>
      </c>
      <c r="G304" s="4" t="s">
        <v>49</v>
      </c>
      <c r="H304" s="74" t="s">
        <v>1071</v>
      </c>
      <c r="I304" s="4" t="s">
        <v>746</v>
      </c>
      <c r="J304" s="4">
        <v>900521780</v>
      </c>
      <c r="K304" s="4"/>
      <c r="L304" s="75" t="s">
        <v>36</v>
      </c>
      <c r="M304" s="19">
        <v>44811</v>
      </c>
      <c r="N304" s="18">
        <v>13688967</v>
      </c>
      <c r="O304" s="76">
        <f>N304/S304*30</f>
        <v>13688967</v>
      </c>
      <c r="P304" s="4" t="s">
        <v>903</v>
      </c>
      <c r="Q304" s="4">
        <v>1</v>
      </c>
      <c r="R304" s="4"/>
      <c r="S304" s="4">
        <f t="shared" si="4"/>
        <v>30</v>
      </c>
      <c r="T304" s="90">
        <v>44816</v>
      </c>
      <c r="U304" s="90">
        <v>44845</v>
      </c>
      <c r="V304" s="18"/>
      <c r="W304" s="4"/>
      <c r="X304" s="4"/>
      <c r="Y304" s="4"/>
      <c r="Z304" s="19"/>
      <c r="AA304" s="4"/>
      <c r="AB304" s="19"/>
      <c r="AC304" s="19"/>
      <c r="AD304" s="19"/>
      <c r="AE304" s="4"/>
      <c r="AF304" s="19"/>
      <c r="AG304" s="19"/>
      <c r="AH304" s="19"/>
      <c r="AI304" s="19"/>
      <c r="AJ304" s="77"/>
      <c r="AK304" s="19"/>
      <c r="AL304" s="4"/>
      <c r="AM304" s="4"/>
      <c r="AN304" s="19"/>
      <c r="AO304" s="19"/>
      <c r="AP304" s="4"/>
      <c r="AQ304" s="4"/>
      <c r="AR304" s="4"/>
      <c r="AS304" s="78">
        <f>+N304+V304+W304+X304</f>
        <v>13688967</v>
      </c>
      <c r="AT304" s="79">
        <v>44845</v>
      </c>
      <c r="AU304" s="17" t="s">
        <v>1368</v>
      </c>
      <c r="AV304" s="4"/>
      <c r="AW304" s="4"/>
      <c r="AX304" s="91"/>
      <c r="AY304" s="4" t="s">
        <v>1029</v>
      </c>
      <c r="AZ304" s="80"/>
    </row>
    <row r="305" spans="1:52" s="81" customFormat="1" ht="13.5" customHeight="1" x14ac:dyDescent="0.2">
      <c r="A305" s="4" t="s">
        <v>926</v>
      </c>
      <c r="B305" s="4" t="s">
        <v>1136</v>
      </c>
      <c r="C305" s="5" t="s">
        <v>936</v>
      </c>
      <c r="D305" s="4">
        <v>304</v>
      </c>
      <c r="E305" s="4" t="s">
        <v>937</v>
      </c>
      <c r="F305" s="4" t="s">
        <v>403</v>
      </c>
      <c r="G305" s="4" t="s">
        <v>49</v>
      </c>
      <c r="H305" s="74" t="s">
        <v>1072</v>
      </c>
      <c r="I305" s="4" t="s">
        <v>746</v>
      </c>
      <c r="J305" s="4">
        <v>901643067</v>
      </c>
      <c r="K305" s="4">
        <v>0</v>
      </c>
      <c r="L305" s="75" t="s">
        <v>36</v>
      </c>
      <c r="M305" s="19">
        <v>44853</v>
      </c>
      <c r="N305" s="18">
        <v>119330153</v>
      </c>
      <c r="O305" s="76" t="s">
        <v>893</v>
      </c>
      <c r="P305" s="4" t="s">
        <v>904</v>
      </c>
      <c r="Q305" s="4">
        <v>5</v>
      </c>
      <c r="R305" s="4"/>
      <c r="S305" s="4">
        <v>0</v>
      </c>
      <c r="T305" s="90">
        <v>44866</v>
      </c>
      <c r="U305" s="90">
        <v>45016</v>
      </c>
      <c r="V305" s="18"/>
      <c r="W305" s="4"/>
      <c r="X305" s="4"/>
      <c r="Y305" s="4"/>
      <c r="Z305" s="19"/>
      <c r="AA305" s="4"/>
      <c r="AB305" s="19"/>
      <c r="AC305" s="19"/>
      <c r="AD305" s="19"/>
      <c r="AE305" s="4"/>
      <c r="AF305" s="19"/>
      <c r="AG305" s="19"/>
      <c r="AH305" s="19"/>
      <c r="AI305" s="19"/>
      <c r="AJ305" s="74"/>
      <c r="AK305" s="19"/>
      <c r="AL305" s="4"/>
      <c r="AM305" s="4"/>
      <c r="AN305" s="19"/>
      <c r="AO305" s="19"/>
      <c r="AP305" s="4"/>
      <c r="AQ305" s="4"/>
      <c r="AR305" s="4"/>
      <c r="AS305" s="78">
        <f>+N305+V305+W305+X305</f>
        <v>119330153</v>
      </c>
      <c r="AT305" s="79">
        <v>45016</v>
      </c>
      <c r="AU305" s="17" t="s">
        <v>1368</v>
      </c>
      <c r="AV305" s="4"/>
      <c r="AW305" s="4"/>
      <c r="AX305" s="91"/>
      <c r="AY305" s="4" t="s">
        <v>1030</v>
      </c>
      <c r="AZ305" s="80"/>
    </row>
    <row r="306" spans="1:52" s="81" customFormat="1" ht="13.5" customHeight="1" x14ac:dyDescent="0.2">
      <c r="A306" s="4" t="s">
        <v>926</v>
      </c>
      <c r="B306" s="4" t="s">
        <v>809</v>
      </c>
      <c r="C306" s="5" t="s">
        <v>938</v>
      </c>
      <c r="D306" s="4">
        <v>305</v>
      </c>
      <c r="E306" s="4" t="s">
        <v>939</v>
      </c>
      <c r="F306" s="4" t="s">
        <v>1141</v>
      </c>
      <c r="G306" s="4" t="s">
        <v>40</v>
      </c>
      <c r="H306" s="74" t="s">
        <v>1073</v>
      </c>
      <c r="I306" s="4" t="s">
        <v>746</v>
      </c>
      <c r="J306" s="4">
        <v>901633648</v>
      </c>
      <c r="K306" s="4">
        <v>7</v>
      </c>
      <c r="L306" s="75" t="s">
        <v>36</v>
      </c>
      <c r="M306" s="19">
        <v>44824</v>
      </c>
      <c r="N306" s="18">
        <v>369582436</v>
      </c>
      <c r="O306" s="76">
        <f t="shared" ref="O306" si="5">N306/S306*30</f>
        <v>92395609</v>
      </c>
      <c r="P306" s="4" t="s">
        <v>1261</v>
      </c>
      <c r="Q306" s="4">
        <v>4</v>
      </c>
      <c r="R306" s="4"/>
      <c r="S306" s="4">
        <f t="shared" si="4"/>
        <v>120</v>
      </c>
      <c r="T306" s="90">
        <v>44852</v>
      </c>
      <c r="U306" s="90">
        <v>44974</v>
      </c>
      <c r="V306" s="18"/>
      <c r="W306" s="4"/>
      <c r="X306" s="4"/>
      <c r="Y306" s="4"/>
      <c r="Z306" s="19"/>
      <c r="AA306" s="4"/>
      <c r="AB306" s="19"/>
      <c r="AC306" s="19"/>
      <c r="AD306" s="19"/>
      <c r="AE306" s="4"/>
      <c r="AF306" s="19"/>
      <c r="AG306" s="19"/>
      <c r="AH306" s="19"/>
      <c r="AI306" s="19"/>
      <c r="AJ306" s="77"/>
      <c r="AK306" s="19"/>
      <c r="AL306" s="4"/>
      <c r="AM306" s="4"/>
      <c r="AN306" s="19"/>
      <c r="AO306" s="19"/>
      <c r="AP306" s="4"/>
      <c r="AQ306" s="4"/>
      <c r="AR306" s="4"/>
      <c r="AS306" s="78"/>
      <c r="AT306" s="79">
        <v>44974</v>
      </c>
      <c r="AU306" s="17" t="s">
        <v>1368</v>
      </c>
      <c r="AV306" s="4"/>
      <c r="AW306" s="4"/>
      <c r="AX306" s="91"/>
      <c r="AY306" s="4" t="s">
        <v>1031</v>
      </c>
      <c r="AZ306" s="80"/>
    </row>
    <row r="307" spans="1:52" s="81" customFormat="1" ht="13.5" customHeight="1" x14ac:dyDescent="0.2">
      <c r="A307" s="4" t="s">
        <v>926</v>
      </c>
      <c r="B307" s="4" t="s">
        <v>809</v>
      </c>
      <c r="C307" s="5" t="s">
        <v>940</v>
      </c>
      <c r="D307" s="4">
        <v>306</v>
      </c>
      <c r="E307" s="4" t="s">
        <v>941</v>
      </c>
      <c r="F307" s="4" t="s">
        <v>403</v>
      </c>
      <c r="G307" s="4" t="s">
        <v>49</v>
      </c>
      <c r="H307" s="74" t="s">
        <v>1074</v>
      </c>
      <c r="I307" s="4" t="s">
        <v>746</v>
      </c>
      <c r="J307" s="4">
        <v>901636136</v>
      </c>
      <c r="K307" s="4">
        <v>1</v>
      </c>
      <c r="L307" s="75" t="s">
        <v>36</v>
      </c>
      <c r="M307" s="19">
        <v>44831</v>
      </c>
      <c r="N307" s="18">
        <v>1406629848</v>
      </c>
      <c r="O307" s="76" t="s">
        <v>893</v>
      </c>
      <c r="P307" s="4" t="s">
        <v>1237</v>
      </c>
      <c r="Q307" s="4">
        <v>6</v>
      </c>
      <c r="R307" s="4"/>
      <c r="S307" s="4">
        <f t="shared" si="4"/>
        <v>180</v>
      </c>
      <c r="T307" s="90">
        <v>44838</v>
      </c>
      <c r="U307" s="90">
        <v>45018</v>
      </c>
      <c r="V307" s="18"/>
      <c r="W307" s="4"/>
      <c r="X307" s="4"/>
      <c r="Y307" s="4"/>
      <c r="Z307" s="19"/>
      <c r="AA307" s="4"/>
      <c r="AB307" s="19"/>
      <c r="AC307" s="19"/>
      <c r="AD307" s="19"/>
      <c r="AE307" s="4"/>
      <c r="AF307" s="19"/>
      <c r="AG307" s="19"/>
      <c r="AH307" s="19"/>
      <c r="AI307" s="19"/>
      <c r="AJ307" s="74"/>
      <c r="AK307" s="19"/>
      <c r="AL307" s="4"/>
      <c r="AM307" s="4"/>
      <c r="AN307" s="19"/>
      <c r="AO307" s="19"/>
      <c r="AP307" s="4"/>
      <c r="AQ307" s="4"/>
      <c r="AR307" s="4"/>
      <c r="AS307" s="78">
        <f>+N307+V307+W307+X307</f>
        <v>1406629848</v>
      </c>
      <c r="AT307" s="79">
        <v>45018</v>
      </c>
      <c r="AU307" s="17" t="s">
        <v>1368</v>
      </c>
      <c r="AV307" s="4"/>
      <c r="AW307" s="4"/>
      <c r="AX307" s="91"/>
      <c r="AY307" s="4" t="s">
        <v>1032</v>
      </c>
      <c r="AZ307" s="80"/>
    </row>
    <row r="308" spans="1:52" s="81" customFormat="1" ht="13.5" customHeight="1" x14ac:dyDescent="0.2">
      <c r="A308" s="4" t="s">
        <v>926</v>
      </c>
      <c r="B308" s="4" t="s">
        <v>760</v>
      </c>
      <c r="C308" s="5" t="s">
        <v>942</v>
      </c>
      <c r="D308" s="4">
        <v>307</v>
      </c>
      <c r="E308" s="4" t="s">
        <v>943</v>
      </c>
      <c r="F308" s="4" t="s">
        <v>403</v>
      </c>
      <c r="G308" s="4" t="s">
        <v>43</v>
      </c>
      <c r="H308" s="74" t="s">
        <v>219</v>
      </c>
      <c r="I308" s="4" t="s">
        <v>398</v>
      </c>
      <c r="J308" s="4">
        <v>1013583600</v>
      </c>
      <c r="K308" s="4">
        <v>9</v>
      </c>
      <c r="L308" s="75" t="s">
        <v>584</v>
      </c>
      <c r="M308" s="19">
        <v>44820</v>
      </c>
      <c r="N308" s="18">
        <v>18000000</v>
      </c>
      <c r="O308" s="76"/>
      <c r="P308" s="4" t="s">
        <v>1132</v>
      </c>
      <c r="Q308" s="4">
        <v>3</v>
      </c>
      <c r="R308" s="4"/>
      <c r="S308" s="4">
        <f t="shared" ref="S308:S310" si="6">+(Q308*30)+R308</f>
        <v>90</v>
      </c>
      <c r="T308" s="90">
        <v>44823</v>
      </c>
      <c r="U308" s="90">
        <v>44913</v>
      </c>
      <c r="V308" s="18"/>
      <c r="W308" s="4"/>
      <c r="X308" s="4"/>
      <c r="Y308" s="4"/>
      <c r="Z308" s="19"/>
      <c r="AA308" s="4"/>
      <c r="AB308" s="19"/>
      <c r="AC308" s="19"/>
      <c r="AD308" s="19"/>
      <c r="AE308" s="4"/>
      <c r="AF308" s="19"/>
      <c r="AG308" s="19"/>
      <c r="AH308" s="19"/>
      <c r="AI308" s="19"/>
      <c r="AJ308" s="77"/>
      <c r="AK308" s="19"/>
      <c r="AL308" s="4"/>
      <c r="AM308" s="4"/>
      <c r="AN308" s="19"/>
      <c r="AO308" s="19"/>
      <c r="AP308" s="4"/>
      <c r="AQ308" s="4"/>
      <c r="AR308" s="4"/>
      <c r="AS308" s="78">
        <f>+N308+V308+W308+X308</f>
        <v>18000000</v>
      </c>
      <c r="AT308" s="79">
        <v>44913</v>
      </c>
      <c r="AU308" s="17" t="s">
        <v>1368</v>
      </c>
      <c r="AV308" s="4"/>
      <c r="AW308" s="4"/>
      <c r="AX308" s="91"/>
      <c r="AY308" s="4" t="s">
        <v>1033</v>
      </c>
      <c r="AZ308" s="80"/>
    </row>
    <row r="309" spans="1:52" s="81" customFormat="1" ht="13.5" customHeight="1" x14ac:dyDescent="0.2">
      <c r="A309" s="4" t="s">
        <v>926</v>
      </c>
      <c r="B309" s="4" t="s">
        <v>760</v>
      </c>
      <c r="C309" s="5" t="s">
        <v>944</v>
      </c>
      <c r="D309" s="4">
        <v>308</v>
      </c>
      <c r="E309" s="4" t="s">
        <v>945</v>
      </c>
      <c r="F309" s="4" t="s">
        <v>403</v>
      </c>
      <c r="G309" s="4" t="s">
        <v>43</v>
      </c>
      <c r="H309" s="74" t="s">
        <v>1075</v>
      </c>
      <c r="I309" s="4" t="s">
        <v>398</v>
      </c>
      <c r="J309" s="4">
        <v>1013612223</v>
      </c>
      <c r="K309" s="4">
        <v>0</v>
      </c>
      <c r="L309" s="75" t="s">
        <v>584</v>
      </c>
      <c r="M309" s="19">
        <v>44824</v>
      </c>
      <c r="N309" s="18">
        <v>26250000</v>
      </c>
      <c r="O309" s="76">
        <f>N309/S309*30</f>
        <v>7500000</v>
      </c>
      <c r="P309" s="4" t="s">
        <v>1276</v>
      </c>
      <c r="Q309" s="4">
        <v>3</v>
      </c>
      <c r="R309" s="4">
        <v>15</v>
      </c>
      <c r="S309" s="4">
        <f t="shared" si="6"/>
        <v>105</v>
      </c>
      <c r="T309" s="90">
        <v>44825</v>
      </c>
      <c r="U309" s="90">
        <v>44931</v>
      </c>
      <c r="V309" s="18"/>
      <c r="W309" s="4"/>
      <c r="X309" s="4"/>
      <c r="Y309" s="4"/>
      <c r="Z309" s="19"/>
      <c r="AA309" s="4"/>
      <c r="AB309" s="19"/>
      <c r="AC309" s="19"/>
      <c r="AD309" s="19"/>
      <c r="AE309" s="4"/>
      <c r="AF309" s="19"/>
      <c r="AG309" s="19"/>
      <c r="AH309" s="19"/>
      <c r="AI309" s="19"/>
      <c r="AJ309" s="77"/>
      <c r="AK309" s="19"/>
      <c r="AL309" s="4"/>
      <c r="AM309" s="4"/>
      <c r="AN309" s="19"/>
      <c r="AO309" s="19"/>
      <c r="AP309" s="4"/>
      <c r="AQ309" s="4"/>
      <c r="AR309" s="4"/>
      <c r="AS309" s="78">
        <f>+N309+V309+W309+X309</f>
        <v>26250000</v>
      </c>
      <c r="AT309" s="79">
        <v>44931</v>
      </c>
      <c r="AU309" s="17" t="s">
        <v>1368</v>
      </c>
      <c r="AV309" s="4"/>
      <c r="AW309" s="4"/>
      <c r="AX309" s="91"/>
      <c r="AY309" s="4" t="s">
        <v>1034</v>
      </c>
      <c r="AZ309" s="80"/>
    </row>
    <row r="310" spans="1:52" s="81" customFormat="1" ht="13.5" customHeight="1" x14ac:dyDescent="0.2">
      <c r="A310" s="4" t="s">
        <v>926</v>
      </c>
      <c r="B310" s="4" t="s">
        <v>760</v>
      </c>
      <c r="C310" s="5" t="s">
        <v>946</v>
      </c>
      <c r="D310" s="4">
        <v>309</v>
      </c>
      <c r="E310" s="4" t="s">
        <v>947</v>
      </c>
      <c r="F310" s="4" t="s">
        <v>403</v>
      </c>
      <c r="G310" s="4" t="s">
        <v>43</v>
      </c>
      <c r="H310" s="74" t="s">
        <v>1076</v>
      </c>
      <c r="I310" s="4" t="s">
        <v>398</v>
      </c>
      <c r="J310" s="4">
        <v>1012446356</v>
      </c>
      <c r="K310" s="4"/>
      <c r="L310" s="75" t="s">
        <v>584</v>
      </c>
      <c r="M310" s="19">
        <v>44832</v>
      </c>
      <c r="N310" s="18">
        <v>15489000</v>
      </c>
      <c r="O310" s="76">
        <f>N310/S310*30</f>
        <v>5163000</v>
      </c>
      <c r="P310" s="4" t="s">
        <v>1279</v>
      </c>
      <c r="Q310" s="4">
        <v>3</v>
      </c>
      <c r="R310" s="4"/>
      <c r="S310" s="4">
        <f t="shared" si="6"/>
        <v>90</v>
      </c>
      <c r="T310" s="90">
        <v>44837</v>
      </c>
      <c r="U310" s="90">
        <v>44928</v>
      </c>
      <c r="V310" s="18"/>
      <c r="W310" s="4"/>
      <c r="X310" s="4"/>
      <c r="Y310" s="4"/>
      <c r="Z310" s="19"/>
      <c r="AA310" s="4"/>
      <c r="AB310" s="19"/>
      <c r="AC310" s="19"/>
      <c r="AD310" s="19"/>
      <c r="AE310" s="4"/>
      <c r="AF310" s="19"/>
      <c r="AG310" s="19"/>
      <c r="AH310" s="19"/>
      <c r="AI310" s="19"/>
      <c r="AJ310" s="77"/>
      <c r="AK310" s="19"/>
      <c r="AL310" s="4"/>
      <c r="AM310" s="4"/>
      <c r="AN310" s="19"/>
      <c r="AO310" s="19"/>
      <c r="AP310" s="4"/>
      <c r="AQ310" s="4"/>
      <c r="AR310" s="4"/>
      <c r="AS310" s="78">
        <f>+N310+V310+W310+X310</f>
        <v>15489000</v>
      </c>
      <c r="AT310" s="79">
        <v>44928</v>
      </c>
      <c r="AU310" s="17" t="s">
        <v>1368</v>
      </c>
      <c r="AV310" s="4"/>
      <c r="AW310" s="4"/>
      <c r="AX310" s="91"/>
      <c r="AY310" s="4" t="s">
        <v>1035</v>
      </c>
      <c r="AZ310" s="80"/>
    </row>
    <row r="311" spans="1:52" s="81" customFormat="1" ht="13.5" customHeight="1" x14ac:dyDescent="0.2">
      <c r="A311" s="4" t="s">
        <v>926</v>
      </c>
      <c r="B311" s="4" t="s">
        <v>760</v>
      </c>
      <c r="C311" s="5" t="s">
        <v>948</v>
      </c>
      <c r="D311" s="4">
        <v>310</v>
      </c>
      <c r="E311" s="4" t="s">
        <v>949</v>
      </c>
      <c r="F311" s="4" t="s">
        <v>403</v>
      </c>
      <c r="G311" s="4" t="s">
        <v>43</v>
      </c>
      <c r="H311" s="74" t="s">
        <v>1077</v>
      </c>
      <c r="I311" s="4" t="s">
        <v>398</v>
      </c>
      <c r="J311" s="4">
        <v>80120667</v>
      </c>
      <c r="K311" s="4">
        <v>8</v>
      </c>
      <c r="L311" s="75" t="s">
        <v>584</v>
      </c>
      <c r="M311" s="19">
        <v>44832</v>
      </c>
      <c r="N311" s="18">
        <v>15000000</v>
      </c>
      <c r="O311" s="76">
        <f>N311/Q311</f>
        <v>5000000</v>
      </c>
      <c r="P311" s="4" t="s">
        <v>1275</v>
      </c>
      <c r="Q311" s="4">
        <v>3</v>
      </c>
      <c r="R311" s="4"/>
      <c r="S311" s="4">
        <f t="shared" ref="S311" si="7">+(Q311*30)+R311</f>
        <v>90</v>
      </c>
      <c r="T311" s="90">
        <v>44834</v>
      </c>
      <c r="U311" s="90">
        <v>44924</v>
      </c>
      <c r="V311" s="18"/>
      <c r="W311" s="4"/>
      <c r="X311" s="4"/>
      <c r="Y311" s="4"/>
      <c r="Z311" s="19"/>
      <c r="AA311" s="4"/>
      <c r="AB311" s="19"/>
      <c r="AC311" s="19"/>
      <c r="AD311" s="19"/>
      <c r="AE311" s="4"/>
      <c r="AF311" s="19"/>
      <c r="AG311" s="19"/>
      <c r="AH311" s="19"/>
      <c r="AI311" s="19"/>
      <c r="AJ311" s="77"/>
      <c r="AK311" s="19"/>
      <c r="AL311" s="4"/>
      <c r="AM311" s="4"/>
      <c r="AN311" s="19"/>
      <c r="AO311" s="19"/>
      <c r="AP311" s="4"/>
      <c r="AQ311" s="4"/>
      <c r="AR311" s="4"/>
      <c r="AS311" s="78">
        <f>+N311+V311+W311+X311</f>
        <v>15000000</v>
      </c>
      <c r="AT311" s="79">
        <v>44924</v>
      </c>
      <c r="AU311" s="17" t="s">
        <v>1368</v>
      </c>
      <c r="AV311" s="4"/>
      <c r="AW311" s="4"/>
      <c r="AX311" s="91"/>
      <c r="AY311" s="4" t="s">
        <v>1036</v>
      </c>
      <c r="AZ311" s="80"/>
    </row>
    <row r="312" spans="1:52" s="93" customFormat="1" ht="13.5" customHeight="1" x14ac:dyDescent="0.25">
      <c r="A312" s="92" t="s">
        <v>1232</v>
      </c>
      <c r="B312" s="92" t="s">
        <v>1232</v>
      </c>
      <c r="C312" s="92" t="s">
        <v>1232</v>
      </c>
      <c r="D312" s="92" t="s">
        <v>1232</v>
      </c>
      <c r="E312" s="92" t="s">
        <v>1232</v>
      </c>
      <c r="F312" s="92" t="s">
        <v>1232</v>
      </c>
      <c r="G312" s="92" t="s">
        <v>1232</v>
      </c>
      <c r="H312" s="92" t="s">
        <v>1232</v>
      </c>
      <c r="I312" s="92" t="s">
        <v>1232</v>
      </c>
      <c r="J312" s="92" t="s">
        <v>1232</v>
      </c>
      <c r="K312" s="92" t="s">
        <v>1232</v>
      </c>
      <c r="L312" s="92" t="s">
        <v>1232</v>
      </c>
      <c r="M312" s="127" t="s">
        <v>1232</v>
      </c>
      <c r="N312" s="92" t="s">
        <v>1232</v>
      </c>
      <c r="O312" s="92" t="s">
        <v>1232</v>
      </c>
      <c r="P312" s="92" t="s">
        <v>1232</v>
      </c>
      <c r="Q312" s="92" t="s">
        <v>1232</v>
      </c>
      <c r="R312" s="92" t="s">
        <v>1232</v>
      </c>
      <c r="S312" s="92" t="s">
        <v>1232</v>
      </c>
      <c r="T312" s="127" t="s">
        <v>1232</v>
      </c>
      <c r="U312" s="127" t="s">
        <v>1232</v>
      </c>
      <c r="V312" s="92" t="s">
        <v>1232</v>
      </c>
      <c r="W312" s="92" t="s">
        <v>1232</v>
      </c>
      <c r="X312" s="92" t="s">
        <v>1232</v>
      </c>
      <c r="Y312" s="92" t="s">
        <v>1232</v>
      </c>
      <c r="Z312" s="127" t="s">
        <v>1232</v>
      </c>
      <c r="AA312" s="92" t="s">
        <v>1232</v>
      </c>
      <c r="AB312" s="127" t="s">
        <v>1232</v>
      </c>
      <c r="AC312" s="127" t="s">
        <v>1232</v>
      </c>
      <c r="AD312" s="127" t="s">
        <v>1232</v>
      </c>
      <c r="AE312" s="92" t="s">
        <v>1232</v>
      </c>
      <c r="AF312" s="127" t="s">
        <v>1232</v>
      </c>
      <c r="AG312" s="127" t="s">
        <v>1232</v>
      </c>
      <c r="AH312" s="127" t="s">
        <v>1232</v>
      </c>
      <c r="AI312" s="127" t="s">
        <v>1232</v>
      </c>
      <c r="AJ312" s="92" t="s">
        <v>1232</v>
      </c>
      <c r="AK312" s="92" t="s">
        <v>1232</v>
      </c>
      <c r="AL312" s="92" t="s">
        <v>1232</v>
      </c>
      <c r="AM312" s="92" t="s">
        <v>1232</v>
      </c>
      <c r="AN312" s="127" t="s">
        <v>1232</v>
      </c>
      <c r="AO312" s="127" t="s">
        <v>1232</v>
      </c>
      <c r="AP312" s="92" t="s">
        <v>1232</v>
      </c>
      <c r="AQ312" s="92" t="s">
        <v>1232</v>
      </c>
      <c r="AR312" s="92" t="s">
        <v>1232</v>
      </c>
      <c r="AS312" s="92" t="s">
        <v>1232</v>
      </c>
      <c r="AT312" s="92" t="s">
        <v>1232</v>
      </c>
      <c r="AU312" s="92" t="s">
        <v>1232</v>
      </c>
      <c r="AV312" s="92" t="s">
        <v>1232</v>
      </c>
      <c r="AW312" s="92" t="s">
        <v>1232</v>
      </c>
      <c r="AX312" s="92" t="s">
        <v>1232</v>
      </c>
      <c r="AY312" s="92" t="s">
        <v>1232</v>
      </c>
    </row>
    <row r="313" spans="1:52" s="81" customFormat="1" ht="13.5" customHeight="1" x14ac:dyDescent="0.2">
      <c r="A313" s="4" t="s">
        <v>926</v>
      </c>
      <c r="B313" s="4" t="s">
        <v>760</v>
      </c>
      <c r="C313" s="5" t="s">
        <v>950</v>
      </c>
      <c r="D313" s="4">
        <v>312</v>
      </c>
      <c r="E313" s="4" t="s">
        <v>951</v>
      </c>
      <c r="F313" s="4" t="s">
        <v>403</v>
      </c>
      <c r="G313" s="4" t="s">
        <v>43</v>
      </c>
      <c r="H313" s="74" t="s">
        <v>1078</v>
      </c>
      <c r="I313" s="4" t="s">
        <v>398</v>
      </c>
      <c r="J313" s="4">
        <v>43601497</v>
      </c>
      <c r="K313" s="4"/>
      <c r="L313" s="75" t="s">
        <v>585</v>
      </c>
      <c r="M313" s="19">
        <v>44837</v>
      </c>
      <c r="N313" s="18">
        <v>13650000</v>
      </c>
      <c r="O313" s="76">
        <f>N313/S313*30</f>
        <v>4550000</v>
      </c>
      <c r="P313" s="4" t="s">
        <v>1279</v>
      </c>
      <c r="Q313" s="4">
        <v>3</v>
      </c>
      <c r="R313" s="4"/>
      <c r="S313" s="4">
        <f t="shared" ref="S313" si="8">+(Q313*30)+R313</f>
        <v>90</v>
      </c>
      <c r="T313" s="90">
        <v>44839</v>
      </c>
      <c r="U313" s="90">
        <v>44930</v>
      </c>
      <c r="V313" s="18"/>
      <c r="W313" s="4"/>
      <c r="X313" s="4"/>
      <c r="Y313" s="4"/>
      <c r="Z313" s="19"/>
      <c r="AA313" s="4"/>
      <c r="AB313" s="19"/>
      <c r="AC313" s="19"/>
      <c r="AD313" s="19"/>
      <c r="AE313" s="4"/>
      <c r="AF313" s="19"/>
      <c r="AG313" s="19"/>
      <c r="AH313" s="19"/>
      <c r="AI313" s="19"/>
      <c r="AJ313" s="77"/>
      <c r="AK313" s="19"/>
      <c r="AL313" s="4"/>
      <c r="AM313" s="4"/>
      <c r="AN313" s="19"/>
      <c r="AO313" s="19"/>
      <c r="AP313" s="4"/>
      <c r="AQ313" s="4"/>
      <c r="AR313" s="4"/>
      <c r="AS313" s="78">
        <f>+N313+V313+W313+X313</f>
        <v>13650000</v>
      </c>
      <c r="AT313" s="79">
        <v>44930</v>
      </c>
      <c r="AU313" s="17" t="s">
        <v>1368</v>
      </c>
      <c r="AV313" s="4"/>
      <c r="AW313" s="4"/>
      <c r="AX313" s="91"/>
      <c r="AY313" s="4" t="s">
        <v>1037</v>
      </c>
      <c r="AZ313" s="80"/>
    </row>
    <row r="314" spans="1:52" s="81" customFormat="1" ht="13.5" customHeight="1" x14ac:dyDescent="0.2">
      <c r="A314" s="4" t="s">
        <v>926</v>
      </c>
      <c r="B314" s="4" t="s">
        <v>760</v>
      </c>
      <c r="C314" s="5" t="s">
        <v>952</v>
      </c>
      <c r="D314" s="4">
        <v>313</v>
      </c>
      <c r="E314" s="4" t="s">
        <v>953</v>
      </c>
      <c r="F314" s="4" t="s">
        <v>403</v>
      </c>
      <c r="G314" s="4" t="s">
        <v>43</v>
      </c>
      <c r="H314" s="74" t="s">
        <v>1079</v>
      </c>
      <c r="I314" s="4" t="s">
        <v>398</v>
      </c>
      <c r="J314" s="4">
        <v>1024563513</v>
      </c>
      <c r="K314" s="4">
        <v>0</v>
      </c>
      <c r="L314" s="75" t="s">
        <v>585</v>
      </c>
      <c r="M314" s="19">
        <v>44833</v>
      </c>
      <c r="N314" s="18">
        <v>17100000</v>
      </c>
      <c r="O314" s="76">
        <f>N314/Q314</f>
        <v>5700000</v>
      </c>
      <c r="P314" s="4" t="s">
        <v>1132</v>
      </c>
      <c r="Q314" s="4">
        <v>3</v>
      </c>
      <c r="R314" s="4"/>
      <c r="S314" s="4">
        <f t="shared" ref="S314:S321" si="9">+(Q314*30)+R314</f>
        <v>90</v>
      </c>
      <c r="T314" s="90">
        <v>44834</v>
      </c>
      <c r="U314" s="90">
        <v>44924</v>
      </c>
      <c r="V314" s="18">
        <v>950000</v>
      </c>
      <c r="W314" s="4"/>
      <c r="X314" s="4"/>
      <c r="Y314" s="4">
        <v>6</v>
      </c>
      <c r="Z314" s="19">
        <v>44930</v>
      </c>
      <c r="AA314" s="4"/>
      <c r="AB314" s="19"/>
      <c r="AC314" s="19"/>
      <c r="AD314" s="19"/>
      <c r="AE314" s="4"/>
      <c r="AF314" s="19"/>
      <c r="AG314" s="19"/>
      <c r="AH314" s="19"/>
      <c r="AI314" s="19"/>
      <c r="AJ314" s="77"/>
      <c r="AK314" s="19"/>
      <c r="AL314" s="4"/>
      <c r="AM314" s="4"/>
      <c r="AN314" s="19"/>
      <c r="AO314" s="19"/>
      <c r="AP314" s="4"/>
      <c r="AQ314" s="4"/>
      <c r="AR314" s="4"/>
      <c r="AS314" s="78">
        <f>+N314+V314+W314+X314</f>
        <v>18050000</v>
      </c>
      <c r="AT314" s="79">
        <v>44930</v>
      </c>
      <c r="AU314" s="17" t="s">
        <v>1368</v>
      </c>
      <c r="AV314" s="4"/>
      <c r="AW314" s="4"/>
      <c r="AX314" s="91"/>
      <c r="AY314" s="4" t="s">
        <v>1038</v>
      </c>
      <c r="AZ314" s="80"/>
    </row>
    <row r="315" spans="1:52" s="81" customFormat="1" ht="13.5" customHeight="1" x14ac:dyDescent="0.2">
      <c r="A315" s="4" t="s">
        <v>926</v>
      </c>
      <c r="B315" s="4" t="s">
        <v>760</v>
      </c>
      <c r="C315" s="5" t="s">
        <v>954</v>
      </c>
      <c r="D315" s="4">
        <v>314</v>
      </c>
      <c r="E315" s="4" t="s">
        <v>955</v>
      </c>
      <c r="F315" s="4" t="s">
        <v>403</v>
      </c>
      <c r="G315" s="4" t="s">
        <v>43</v>
      </c>
      <c r="H315" s="74" t="s">
        <v>333</v>
      </c>
      <c r="I315" s="4" t="s">
        <v>398</v>
      </c>
      <c r="J315" s="4">
        <v>1026262856</v>
      </c>
      <c r="K315" s="4"/>
      <c r="L315" s="75" t="s">
        <v>584</v>
      </c>
      <c r="M315" s="19">
        <v>44834</v>
      </c>
      <c r="N315" s="18">
        <v>15000000</v>
      </c>
      <c r="O315" s="76">
        <f t="shared" ref="O315:O321" si="10">N315/S315*30</f>
        <v>5000000</v>
      </c>
      <c r="P315" s="4" t="s">
        <v>1279</v>
      </c>
      <c r="Q315" s="4">
        <v>3</v>
      </c>
      <c r="R315" s="4"/>
      <c r="S315" s="4">
        <f t="shared" si="9"/>
        <v>90</v>
      </c>
      <c r="T315" s="90">
        <v>44838</v>
      </c>
      <c r="U315" s="90">
        <v>44929</v>
      </c>
      <c r="V315" s="18"/>
      <c r="W315" s="4"/>
      <c r="X315" s="4"/>
      <c r="Y315" s="4"/>
      <c r="Z315" s="19"/>
      <c r="AA315" s="4"/>
      <c r="AB315" s="19"/>
      <c r="AC315" s="19"/>
      <c r="AD315" s="19"/>
      <c r="AE315" s="4"/>
      <c r="AF315" s="19"/>
      <c r="AG315" s="19"/>
      <c r="AH315" s="19"/>
      <c r="AI315" s="19"/>
      <c r="AJ315" s="77"/>
      <c r="AK315" s="19"/>
      <c r="AL315" s="4"/>
      <c r="AM315" s="4"/>
      <c r="AN315" s="19"/>
      <c r="AO315" s="19"/>
      <c r="AP315" s="4"/>
      <c r="AQ315" s="4"/>
      <c r="AR315" s="4"/>
      <c r="AS315" s="78">
        <f>+N315+V315+W315+X315</f>
        <v>15000000</v>
      </c>
      <c r="AT315" s="79">
        <v>44929</v>
      </c>
      <c r="AU315" s="17" t="s">
        <v>1368</v>
      </c>
      <c r="AV315" s="4"/>
      <c r="AW315" s="4"/>
      <c r="AX315" s="91"/>
      <c r="AY315" s="4" t="s">
        <v>1039</v>
      </c>
      <c r="AZ315" s="80"/>
    </row>
    <row r="316" spans="1:52" s="81" customFormat="1" ht="13.5" customHeight="1" x14ac:dyDescent="0.2">
      <c r="A316" s="4" t="s">
        <v>926</v>
      </c>
      <c r="B316" s="4" t="s">
        <v>760</v>
      </c>
      <c r="C316" s="5" t="s">
        <v>956</v>
      </c>
      <c r="D316" s="4">
        <v>315</v>
      </c>
      <c r="E316" s="4" t="s">
        <v>957</v>
      </c>
      <c r="F316" s="4" t="s">
        <v>403</v>
      </c>
      <c r="G316" s="4" t="s">
        <v>44</v>
      </c>
      <c r="H316" s="74" t="s">
        <v>378</v>
      </c>
      <c r="I316" s="4" t="s">
        <v>398</v>
      </c>
      <c r="J316" s="4">
        <v>80818352</v>
      </c>
      <c r="K316" s="4"/>
      <c r="L316" s="75" t="s">
        <v>584</v>
      </c>
      <c r="M316" s="19">
        <v>44837</v>
      </c>
      <c r="N316" s="18">
        <v>9000000</v>
      </c>
      <c r="O316" s="76">
        <f t="shared" si="10"/>
        <v>3000000</v>
      </c>
      <c r="P316" s="4" t="s">
        <v>1279</v>
      </c>
      <c r="Q316" s="4">
        <v>3</v>
      </c>
      <c r="R316" s="4"/>
      <c r="S316" s="4">
        <f t="shared" si="9"/>
        <v>90</v>
      </c>
      <c r="T316" s="90">
        <v>44839</v>
      </c>
      <c r="U316" s="90">
        <v>44930</v>
      </c>
      <c r="V316" s="18"/>
      <c r="W316" s="4"/>
      <c r="X316" s="4"/>
      <c r="Y316" s="4"/>
      <c r="Z316" s="19"/>
      <c r="AA316" s="4"/>
      <c r="AB316" s="19"/>
      <c r="AC316" s="19"/>
      <c r="AD316" s="19"/>
      <c r="AE316" s="4"/>
      <c r="AF316" s="19"/>
      <c r="AG316" s="19"/>
      <c r="AH316" s="19"/>
      <c r="AI316" s="19"/>
      <c r="AJ316" s="77"/>
      <c r="AK316" s="19"/>
      <c r="AL316" s="4"/>
      <c r="AM316" s="4"/>
      <c r="AN316" s="19"/>
      <c r="AO316" s="19"/>
      <c r="AP316" s="4"/>
      <c r="AQ316" s="4"/>
      <c r="AR316" s="4"/>
      <c r="AS316" s="78">
        <f>+N316+V316+W316+X316</f>
        <v>9000000</v>
      </c>
      <c r="AT316" s="79">
        <v>44930</v>
      </c>
      <c r="AU316" s="17" t="s">
        <v>1368</v>
      </c>
      <c r="AV316" s="4"/>
      <c r="AW316" s="4"/>
      <c r="AX316" s="91"/>
      <c r="AY316" s="4" t="s">
        <v>1040</v>
      </c>
      <c r="AZ316" s="80"/>
    </row>
    <row r="317" spans="1:52" s="81" customFormat="1" ht="13.5" customHeight="1" x14ac:dyDescent="0.2">
      <c r="A317" s="4" t="s">
        <v>926</v>
      </c>
      <c r="B317" s="4" t="s">
        <v>760</v>
      </c>
      <c r="C317" s="5" t="s">
        <v>958</v>
      </c>
      <c r="D317" s="4">
        <v>316</v>
      </c>
      <c r="E317" s="4" t="s">
        <v>959</v>
      </c>
      <c r="F317" s="4" t="s">
        <v>403</v>
      </c>
      <c r="G317" s="4" t="s">
        <v>44</v>
      </c>
      <c r="H317" s="74" t="s">
        <v>1080</v>
      </c>
      <c r="I317" s="4" t="s">
        <v>398</v>
      </c>
      <c r="J317" s="4">
        <v>1013687528</v>
      </c>
      <c r="K317" s="4"/>
      <c r="L317" s="75" t="s">
        <v>585</v>
      </c>
      <c r="M317" s="19">
        <v>44837</v>
      </c>
      <c r="N317" s="18">
        <v>10200000</v>
      </c>
      <c r="O317" s="76">
        <f t="shared" si="10"/>
        <v>3400000</v>
      </c>
      <c r="P317" s="4" t="s">
        <v>1279</v>
      </c>
      <c r="Q317" s="4">
        <v>3</v>
      </c>
      <c r="R317" s="4"/>
      <c r="S317" s="4">
        <f t="shared" si="9"/>
        <v>90</v>
      </c>
      <c r="T317" s="90">
        <v>44847</v>
      </c>
      <c r="U317" s="90">
        <v>44938</v>
      </c>
      <c r="V317" s="18"/>
      <c r="W317" s="4"/>
      <c r="X317" s="4"/>
      <c r="Y317" s="4"/>
      <c r="Z317" s="19"/>
      <c r="AA317" s="4"/>
      <c r="AB317" s="19"/>
      <c r="AC317" s="19"/>
      <c r="AD317" s="19"/>
      <c r="AE317" s="4"/>
      <c r="AF317" s="19"/>
      <c r="AG317" s="19"/>
      <c r="AH317" s="19"/>
      <c r="AI317" s="19"/>
      <c r="AJ317" s="77"/>
      <c r="AK317" s="19"/>
      <c r="AL317" s="4"/>
      <c r="AM317" s="4"/>
      <c r="AN317" s="19"/>
      <c r="AO317" s="19"/>
      <c r="AP317" s="4"/>
      <c r="AQ317" s="4"/>
      <c r="AR317" s="4"/>
      <c r="AS317" s="78">
        <f>+N317+V317+W317+X317</f>
        <v>10200000</v>
      </c>
      <c r="AT317" s="79">
        <v>44938</v>
      </c>
      <c r="AU317" s="17" t="s">
        <v>1368</v>
      </c>
      <c r="AV317" s="4"/>
      <c r="AW317" s="4"/>
      <c r="AX317" s="91"/>
      <c r="AY317" s="4" t="s">
        <v>1041</v>
      </c>
      <c r="AZ317" s="80"/>
    </row>
    <row r="318" spans="1:52" s="81" customFormat="1" ht="13.5" customHeight="1" x14ac:dyDescent="0.2">
      <c r="A318" s="4" t="s">
        <v>926</v>
      </c>
      <c r="B318" s="4" t="s">
        <v>760</v>
      </c>
      <c r="C318" s="5" t="s">
        <v>960</v>
      </c>
      <c r="D318" s="4">
        <v>317</v>
      </c>
      <c r="E318" s="4" t="s">
        <v>961</v>
      </c>
      <c r="F318" s="4" t="s">
        <v>403</v>
      </c>
      <c r="G318" s="4" t="s">
        <v>43</v>
      </c>
      <c r="H318" s="74" t="s">
        <v>1081</v>
      </c>
      <c r="I318" s="4" t="s">
        <v>398</v>
      </c>
      <c r="J318" s="4">
        <v>52982078</v>
      </c>
      <c r="K318" s="4"/>
      <c r="L318" s="75" t="s">
        <v>585</v>
      </c>
      <c r="M318" s="19">
        <v>44837</v>
      </c>
      <c r="N318" s="18">
        <v>15600000</v>
      </c>
      <c r="O318" s="76">
        <f t="shared" si="10"/>
        <v>5200000</v>
      </c>
      <c r="P318" s="4" t="s">
        <v>1279</v>
      </c>
      <c r="Q318" s="4">
        <v>3</v>
      </c>
      <c r="R318" s="4"/>
      <c r="S318" s="4">
        <f t="shared" si="9"/>
        <v>90</v>
      </c>
      <c r="T318" s="90">
        <v>44852</v>
      </c>
      <c r="U318" s="90">
        <v>44943</v>
      </c>
      <c r="V318" s="18"/>
      <c r="W318" s="4"/>
      <c r="X318" s="4"/>
      <c r="Y318" s="4"/>
      <c r="Z318" s="19"/>
      <c r="AA318" s="4"/>
      <c r="AB318" s="19"/>
      <c r="AC318" s="19"/>
      <c r="AD318" s="19"/>
      <c r="AE318" s="4"/>
      <c r="AF318" s="19"/>
      <c r="AG318" s="19"/>
      <c r="AH318" s="19"/>
      <c r="AI318" s="19"/>
      <c r="AJ318" s="77"/>
      <c r="AK318" s="19"/>
      <c r="AL318" s="4"/>
      <c r="AM318" s="4"/>
      <c r="AN318" s="19"/>
      <c r="AO318" s="19"/>
      <c r="AP318" s="4"/>
      <c r="AQ318" s="4"/>
      <c r="AR318" s="4"/>
      <c r="AS318" s="78">
        <f>+N318+V318+W318+X318</f>
        <v>15600000</v>
      </c>
      <c r="AT318" s="79">
        <v>44943</v>
      </c>
      <c r="AU318" s="17" t="s">
        <v>1368</v>
      </c>
      <c r="AV318" s="4"/>
      <c r="AW318" s="4"/>
      <c r="AX318" s="91"/>
      <c r="AY318" s="4" t="s">
        <v>1042</v>
      </c>
      <c r="AZ318" s="80"/>
    </row>
    <row r="319" spans="1:52" s="81" customFormat="1" ht="13.5" customHeight="1" x14ac:dyDescent="0.2">
      <c r="A319" s="4" t="s">
        <v>926</v>
      </c>
      <c r="B319" s="4" t="s">
        <v>760</v>
      </c>
      <c r="C319" s="5" t="s">
        <v>962</v>
      </c>
      <c r="D319" s="4">
        <v>318</v>
      </c>
      <c r="E319" s="4" t="s">
        <v>963</v>
      </c>
      <c r="F319" s="4" t="s">
        <v>403</v>
      </c>
      <c r="G319" s="4" t="s">
        <v>44</v>
      </c>
      <c r="H319" s="74" t="s">
        <v>423</v>
      </c>
      <c r="I319" s="4" t="s">
        <v>398</v>
      </c>
      <c r="J319" s="4">
        <v>52425499</v>
      </c>
      <c r="K319" s="4"/>
      <c r="L319" s="75" t="s">
        <v>585</v>
      </c>
      <c r="M319" s="19">
        <v>44837</v>
      </c>
      <c r="N319" s="18">
        <v>6900000</v>
      </c>
      <c r="O319" s="76">
        <f t="shared" si="10"/>
        <v>2300000</v>
      </c>
      <c r="P319" s="4" t="s">
        <v>1279</v>
      </c>
      <c r="Q319" s="4">
        <v>3</v>
      </c>
      <c r="R319" s="4"/>
      <c r="S319" s="4">
        <f t="shared" si="9"/>
        <v>90</v>
      </c>
      <c r="T319" s="90">
        <v>44846</v>
      </c>
      <c r="U319" s="90">
        <v>44937</v>
      </c>
      <c r="V319" s="18">
        <v>153333</v>
      </c>
      <c r="W319" s="4"/>
      <c r="X319" s="4"/>
      <c r="Y319" s="4">
        <v>2</v>
      </c>
      <c r="Z319" s="19">
        <v>44939</v>
      </c>
      <c r="AA319" s="4"/>
      <c r="AB319" s="19"/>
      <c r="AC319" s="19"/>
      <c r="AD319" s="19"/>
      <c r="AE319" s="4"/>
      <c r="AF319" s="19"/>
      <c r="AG319" s="19"/>
      <c r="AH319" s="19"/>
      <c r="AI319" s="19"/>
      <c r="AJ319" s="77"/>
      <c r="AK319" s="19"/>
      <c r="AL319" s="4"/>
      <c r="AM319" s="4"/>
      <c r="AN319" s="19"/>
      <c r="AO319" s="19"/>
      <c r="AP319" s="4"/>
      <c r="AQ319" s="4"/>
      <c r="AR319" s="4"/>
      <c r="AS319" s="78">
        <f>+N319+V319+W319+X319</f>
        <v>7053333</v>
      </c>
      <c r="AT319" s="79">
        <v>44939</v>
      </c>
      <c r="AU319" s="17" t="s">
        <v>1368</v>
      </c>
      <c r="AV319" s="4"/>
      <c r="AW319" s="4"/>
      <c r="AX319" s="91"/>
      <c r="AY319" s="126" t="s">
        <v>1043</v>
      </c>
      <c r="AZ319" s="80"/>
    </row>
    <row r="320" spans="1:52" s="81" customFormat="1" ht="13.5" customHeight="1" x14ac:dyDescent="0.2">
      <c r="A320" s="4" t="s">
        <v>926</v>
      </c>
      <c r="B320" s="4" t="s">
        <v>760</v>
      </c>
      <c r="C320" s="5" t="s">
        <v>962</v>
      </c>
      <c r="D320" s="4">
        <v>319</v>
      </c>
      <c r="E320" s="4" t="s">
        <v>963</v>
      </c>
      <c r="F320" s="4" t="s">
        <v>403</v>
      </c>
      <c r="G320" s="4" t="s">
        <v>44</v>
      </c>
      <c r="H320" s="74" t="s">
        <v>1082</v>
      </c>
      <c r="I320" s="4" t="s">
        <v>398</v>
      </c>
      <c r="J320" s="4">
        <v>52194536</v>
      </c>
      <c r="K320" s="4"/>
      <c r="L320" s="75" t="s">
        <v>585</v>
      </c>
      <c r="M320" s="19">
        <v>44855</v>
      </c>
      <c r="N320" s="18">
        <v>6900000</v>
      </c>
      <c r="O320" s="76">
        <f t="shared" si="10"/>
        <v>2300000</v>
      </c>
      <c r="P320" s="4" t="s">
        <v>1279</v>
      </c>
      <c r="Q320" s="4">
        <v>3</v>
      </c>
      <c r="R320" s="4"/>
      <c r="S320" s="4">
        <f t="shared" si="9"/>
        <v>90</v>
      </c>
      <c r="T320" s="90">
        <v>44858</v>
      </c>
      <c r="U320" s="90">
        <v>44949</v>
      </c>
      <c r="V320" s="18"/>
      <c r="W320" s="4"/>
      <c r="X320" s="4"/>
      <c r="Y320" s="4"/>
      <c r="Z320" s="19"/>
      <c r="AA320" s="4"/>
      <c r="AB320" s="19"/>
      <c r="AC320" s="19"/>
      <c r="AD320" s="19"/>
      <c r="AE320" s="4"/>
      <c r="AF320" s="19"/>
      <c r="AG320" s="19"/>
      <c r="AH320" s="19"/>
      <c r="AI320" s="19"/>
      <c r="AJ320" s="77"/>
      <c r="AK320" s="19"/>
      <c r="AL320" s="4"/>
      <c r="AM320" s="4"/>
      <c r="AN320" s="19"/>
      <c r="AO320" s="19"/>
      <c r="AP320" s="4"/>
      <c r="AQ320" s="4"/>
      <c r="AR320" s="4"/>
      <c r="AS320" s="78">
        <f>+N320+V320+W320+X320</f>
        <v>6900000</v>
      </c>
      <c r="AT320" s="79">
        <v>44949</v>
      </c>
      <c r="AU320" s="17" t="s">
        <v>1368</v>
      </c>
      <c r="AV320" s="4"/>
      <c r="AW320" s="4"/>
      <c r="AX320" s="91"/>
      <c r="AY320" s="4" t="s">
        <v>1043</v>
      </c>
      <c r="AZ320" s="80"/>
    </row>
    <row r="321" spans="1:52" s="81" customFormat="1" ht="13.5" customHeight="1" x14ac:dyDescent="0.2">
      <c r="A321" s="4" t="s">
        <v>926</v>
      </c>
      <c r="B321" s="4" t="s">
        <v>760</v>
      </c>
      <c r="C321" s="5" t="s">
        <v>964</v>
      </c>
      <c r="D321" s="4">
        <v>320</v>
      </c>
      <c r="E321" s="4" t="s">
        <v>965</v>
      </c>
      <c r="F321" s="4" t="s">
        <v>403</v>
      </c>
      <c r="G321" s="4" t="s">
        <v>43</v>
      </c>
      <c r="H321" s="74" t="s">
        <v>1083</v>
      </c>
      <c r="I321" s="4" t="s">
        <v>398</v>
      </c>
      <c r="J321" s="4">
        <v>79744530</v>
      </c>
      <c r="K321" s="4"/>
      <c r="L321" s="75" t="s">
        <v>584</v>
      </c>
      <c r="M321" s="19">
        <v>44834</v>
      </c>
      <c r="N321" s="18">
        <v>15000000</v>
      </c>
      <c r="O321" s="76">
        <f t="shared" si="10"/>
        <v>5000000</v>
      </c>
      <c r="P321" s="4" t="s">
        <v>1279</v>
      </c>
      <c r="Q321" s="4">
        <v>3</v>
      </c>
      <c r="R321" s="4"/>
      <c r="S321" s="4">
        <f t="shared" si="9"/>
        <v>90</v>
      </c>
      <c r="T321" s="90">
        <v>44847</v>
      </c>
      <c r="U321" s="90">
        <v>44938</v>
      </c>
      <c r="V321" s="18"/>
      <c r="W321" s="4"/>
      <c r="X321" s="4"/>
      <c r="Y321" s="4"/>
      <c r="Z321" s="19"/>
      <c r="AA321" s="4"/>
      <c r="AB321" s="19"/>
      <c r="AC321" s="19"/>
      <c r="AD321" s="19"/>
      <c r="AE321" s="4"/>
      <c r="AF321" s="19"/>
      <c r="AG321" s="19"/>
      <c r="AH321" s="19"/>
      <c r="AI321" s="19"/>
      <c r="AJ321" s="77"/>
      <c r="AK321" s="19"/>
      <c r="AL321" s="4"/>
      <c r="AM321" s="4"/>
      <c r="AN321" s="19"/>
      <c r="AO321" s="19"/>
      <c r="AP321" s="4"/>
      <c r="AQ321" s="4"/>
      <c r="AR321" s="4"/>
      <c r="AS321" s="78">
        <f>+N321+V321+W321+X321</f>
        <v>15000000</v>
      </c>
      <c r="AT321" s="79">
        <v>44938</v>
      </c>
      <c r="AU321" s="17" t="s">
        <v>1368</v>
      </c>
      <c r="AV321" s="4"/>
      <c r="AW321" s="4"/>
      <c r="AX321" s="91"/>
      <c r="AY321" s="4" t="s">
        <v>1044</v>
      </c>
      <c r="AZ321" s="80"/>
    </row>
    <row r="322" spans="1:52" s="81" customFormat="1" ht="13.5" customHeight="1" x14ac:dyDescent="0.2">
      <c r="A322" s="4" t="s">
        <v>926</v>
      </c>
      <c r="B322" s="4" t="s">
        <v>1257</v>
      </c>
      <c r="C322" s="5" t="s">
        <v>966</v>
      </c>
      <c r="D322" s="4">
        <v>321</v>
      </c>
      <c r="E322" s="4" t="s">
        <v>967</v>
      </c>
      <c r="F322" s="4" t="s">
        <v>403</v>
      </c>
      <c r="G322" s="4" t="s">
        <v>43</v>
      </c>
      <c r="H322" s="74" t="s">
        <v>1084</v>
      </c>
      <c r="I322" s="4" t="s">
        <v>398</v>
      </c>
      <c r="J322" s="4">
        <v>80169048</v>
      </c>
      <c r="K322" s="4">
        <v>0</v>
      </c>
      <c r="L322" s="75" t="s">
        <v>584</v>
      </c>
      <c r="M322" s="19" t="s">
        <v>1248</v>
      </c>
      <c r="N322" s="18">
        <v>7800000</v>
      </c>
      <c r="O322" s="76"/>
      <c r="P322" s="4" t="s">
        <v>1132</v>
      </c>
      <c r="Q322" s="4"/>
      <c r="R322" s="4"/>
      <c r="S322" s="4"/>
      <c r="T322" s="90">
        <v>44866</v>
      </c>
      <c r="U322" s="90">
        <v>44956</v>
      </c>
      <c r="V322" s="18"/>
      <c r="W322" s="4"/>
      <c r="X322" s="4"/>
      <c r="Y322" s="4"/>
      <c r="Z322" s="19"/>
      <c r="AA322" s="4"/>
      <c r="AB322" s="19"/>
      <c r="AC322" s="19"/>
      <c r="AD322" s="19"/>
      <c r="AE322" s="4"/>
      <c r="AF322" s="19"/>
      <c r="AG322" s="19"/>
      <c r="AH322" s="19"/>
      <c r="AI322" s="19"/>
      <c r="AJ322" s="77"/>
      <c r="AK322" s="19"/>
      <c r="AL322" s="4"/>
      <c r="AM322" s="4"/>
      <c r="AN322" s="19"/>
      <c r="AO322" s="19"/>
      <c r="AP322" s="4"/>
      <c r="AQ322" s="4"/>
      <c r="AR322" s="4"/>
      <c r="AS322" s="78">
        <f>+N322+V322+W322+X322</f>
        <v>7800000</v>
      </c>
      <c r="AT322" s="79">
        <v>44956</v>
      </c>
      <c r="AU322" s="17" t="s">
        <v>1368</v>
      </c>
      <c r="AV322" s="4"/>
      <c r="AW322" s="4"/>
      <c r="AX322" s="91"/>
      <c r="AY322" s="4" t="s">
        <v>1045</v>
      </c>
      <c r="AZ322" s="80"/>
    </row>
    <row r="323" spans="1:52" s="81" customFormat="1" ht="13.5" customHeight="1" x14ac:dyDescent="0.2">
      <c r="A323" s="4" t="s">
        <v>926</v>
      </c>
      <c r="B323" s="4" t="s">
        <v>808</v>
      </c>
      <c r="C323" s="5" t="s">
        <v>968</v>
      </c>
      <c r="D323" s="4">
        <v>322</v>
      </c>
      <c r="E323" s="4" t="s">
        <v>969</v>
      </c>
      <c r="F323" s="4" t="s">
        <v>403</v>
      </c>
      <c r="G323" s="4" t="s">
        <v>49</v>
      </c>
      <c r="H323" s="74" t="s">
        <v>1085</v>
      </c>
      <c r="I323" s="4" t="s">
        <v>746</v>
      </c>
      <c r="J323" s="4">
        <v>900346443</v>
      </c>
      <c r="K323" s="4">
        <v>1</v>
      </c>
      <c r="L323" s="75" t="s">
        <v>36</v>
      </c>
      <c r="M323" s="19">
        <v>44846</v>
      </c>
      <c r="N323" s="18">
        <v>7913500</v>
      </c>
      <c r="O323" s="76" t="s">
        <v>893</v>
      </c>
      <c r="P323" s="4" t="s">
        <v>1262</v>
      </c>
      <c r="Q323" s="4">
        <v>1</v>
      </c>
      <c r="R323" s="4"/>
      <c r="S323" s="4">
        <f t="shared" ref="S323:S336" si="11">+(Q323*30)+R323</f>
        <v>30</v>
      </c>
      <c r="T323" s="90">
        <v>44854</v>
      </c>
      <c r="U323" s="90">
        <v>44884</v>
      </c>
      <c r="V323" s="18"/>
      <c r="W323" s="4"/>
      <c r="X323" s="4"/>
      <c r="Y323" s="4"/>
      <c r="Z323" s="19"/>
      <c r="AA323" s="4"/>
      <c r="AB323" s="19"/>
      <c r="AC323" s="19"/>
      <c r="AD323" s="19"/>
      <c r="AE323" s="4"/>
      <c r="AF323" s="19"/>
      <c r="AG323" s="19"/>
      <c r="AH323" s="19"/>
      <c r="AI323" s="19"/>
      <c r="AJ323" s="77"/>
      <c r="AK323" s="19"/>
      <c r="AL323" s="4"/>
      <c r="AM323" s="4"/>
      <c r="AN323" s="19"/>
      <c r="AO323" s="19"/>
      <c r="AP323" s="4"/>
      <c r="AQ323" s="4"/>
      <c r="AR323" s="4"/>
      <c r="AS323" s="78">
        <f>+N323+V323+W323+X323</f>
        <v>7913500</v>
      </c>
      <c r="AT323" s="79">
        <v>44884</v>
      </c>
      <c r="AU323" s="17" t="s">
        <v>1368</v>
      </c>
      <c r="AV323" s="4"/>
      <c r="AW323" s="4"/>
      <c r="AX323" s="91"/>
      <c r="AY323" s="4" t="s">
        <v>1046</v>
      </c>
      <c r="AZ323" s="80"/>
    </row>
    <row r="324" spans="1:52" s="81" customFormat="1" ht="13.5" customHeight="1" x14ac:dyDescent="0.2">
      <c r="A324" s="4" t="s">
        <v>926</v>
      </c>
      <c r="B324" s="4" t="s">
        <v>760</v>
      </c>
      <c r="C324" s="5" t="s">
        <v>970</v>
      </c>
      <c r="D324" s="4">
        <v>323</v>
      </c>
      <c r="E324" s="4" t="s">
        <v>971</v>
      </c>
      <c r="F324" s="4" t="s">
        <v>403</v>
      </c>
      <c r="G324" s="4" t="s">
        <v>43</v>
      </c>
      <c r="H324" s="74" t="s">
        <v>901</v>
      </c>
      <c r="I324" s="4" t="s">
        <v>398</v>
      </c>
      <c r="J324" s="4">
        <v>1032496258</v>
      </c>
      <c r="K324" s="4"/>
      <c r="L324" s="75" t="s">
        <v>584</v>
      </c>
      <c r="M324" s="19">
        <v>44840</v>
      </c>
      <c r="N324" s="18">
        <v>15000000</v>
      </c>
      <c r="O324" s="76">
        <f t="shared" ref="O324:O336" si="12">N324/S324*30</f>
        <v>5000000</v>
      </c>
      <c r="P324" s="4" t="s">
        <v>1260</v>
      </c>
      <c r="Q324" s="4">
        <v>3</v>
      </c>
      <c r="R324" s="4"/>
      <c r="S324" s="4">
        <f t="shared" si="11"/>
        <v>90</v>
      </c>
      <c r="T324" s="90">
        <v>44845</v>
      </c>
      <c r="U324" s="90">
        <v>44936</v>
      </c>
      <c r="V324" s="18"/>
      <c r="W324" s="4"/>
      <c r="X324" s="4"/>
      <c r="Y324" s="4"/>
      <c r="Z324" s="19"/>
      <c r="AA324" s="4"/>
      <c r="AB324" s="19"/>
      <c r="AC324" s="19"/>
      <c r="AD324" s="19"/>
      <c r="AE324" s="4"/>
      <c r="AF324" s="19"/>
      <c r="AG324" s="19"/>
      <c r="AH324" s="19"/>
      <c r="AI324" s="19"/>
      <c r="AJ324" s="77"/>
      <c r="AK324" s="19"/>
      <c r="AL324" s="4"/>
      <c r="AM324" s="4"/>
      <c r="AN324" s="19"/>
      <c r="AO324" s="19"/>
      <c r="AP324" s="4"/>
      <c r="AQ324" s="4"/>
      <c r="AR324" s="4"/>
      <c r="AS324" s="78">
        <f>+N324+V324+W324+X324</f>
        <v>15000000</v>
      </c>
      <c r="AT324" s="79">
        <v>44936</v>
      </c>
      <c r="AU324" s="17" t="s">
        <v>1368</v>
      </c>
      <c r="AV324" s="4"/>
      <c r="AW324" s="4"/>
      <c r="AX324" s="91"/>
      <c r="AY324" s="4" t="s">
        <v>1047</v>
      </c>
      <c r="AZ324" s="80"/>
    </row>
    <row r="325" spans="1:52" s="81" customFormat="1" ht="13.5" customHeight="1" x14ac:dyDescent="0.2">
      <c r="A325" s="4" t="s">
        <v>926</v>
      </c>
      <c r="B325" s="4" t="s">
        <v>808</v>
      </c>
      <c r="C325" s="5" t="s">
        <v>972</v>
      </c>
      <c r="D325" s="4">
        <v>324</v>
      </c>
      <c r="E325" s="4" t="s">
        <v>973</v>
      </c>
      <c r="F325" s="4" t="s">
        <v>1142</v>
      </c>
      <c r="G325" s="4" t="s">
        <v>41</v>
      </c>
      <c r="H325" s="74" t="s">
        <v>1086</v>
      </c>
      <c r="I325" s="4" t="s">
        <v>746</v>
      </c>
      <c r="J325" s="4">
        <v>800208226</v>
      </c>
      <c r="K325" s="4"/>
      <c r="L325" s="75" t="s">
        <v>36</v>
      </c>
      <c r="M325" s="19">
        <v>44845</v>
      </c>
      <c r="N325" s="18">
        <v>14705000</v>
      </c>
      <c r="O325" s="76" t="s">
        <v>893</v>
      </c>
      <c r="P325" s="4" t="s">
        <v>1266</v>
      </c>
      <c r="Q325" s="4">
        <v>4</v>
      </c>
      <c r="R325" s="4"/>
      <c r="S325" s="4">
        <f t="shared" si="11"/>
        <v>120</v>
      </c>
      <c r="T325" s="90">
        <v>44852</v>
      </c>
      <c r="U325" s="90">
        <v>44974</v>
      </c>
      <c r="V325" s="18"/>
      <c r="W325" s="4"/>
      <c r="X325" s="4"/>
      <c r="Y325" s="4"/>
      <c r="Z325" s="19"/>
      <c r="AA325" s="4"/>
      <c r="AB325" s="19"/>
      <c r="AC325" s="19"/>
      <c r="AD325" s="19"/>
      <c r="AE325" s="4"/>
      <c r="AF325" s="19"/>
      <c r="AG325" s="19"/>
      <c r="AH325" s="19"/>
      <c r="AI325" s="19"/>
      <c r="AJ325" s="77"/>
      <c r="AK325" s="19"/>
      <c r="AL325" s="4"/>
      <c r="AM325" s="4"/>
      <c r="AN325" s="19"/>
      <c r="AO325" s="19"/>
      <c r="AP325" s="4"/>
      <c r="AQ325" s="4"/>
      <c r="AR325" s="4"/>
      <c r="AS325" s="78">
        <f>+N325+V325+W325+X325</f>
        <v>14705000</v>
      </c>
      <c r="AT325" s="79">
        <v>44974</v>
      </c>
      <c r="AU325" s="17" t="s">
        <v>1368</v>
      </c>
      <c r="AV325" s="4"/>
      <c r="AW325" s="4"/>
      <c r="AX325" s="91"/>
      <c r="AY325" s="4" t="s">
        <v>1048</v>
      </c>
      <c r="AZ325" s="80"/>
    </row>
    <row r="326" spans="1:52" s="81" customFormat="1" ht="13.5" customHeight="1" x14ac:dyDescent="0.2">
      <c r="A326" s="4" t="s">
        <v>926</v>
      </c>
      <c r="B326" s="4" t="s">
        <v>760</v>
      </c>
      <c r="C326" s="5" t="s">
        <v>974</v>
      </c>
      <c r="D326" s="4">
        <v>325</v>
      </c>
      <c r="E326" s="4" t="s">
        <v>975</v>
      </c>
      <c r="F326" s="4" t="s">
        <v>403</v>
      </c>
      <c r="G326" s="4" t="s">
        <v>43</v>
      </c>
      <c r="H326" s="74" t="s">
        <v>327</v>
      </c>
      <c r="I326" s="4" t="s">
        <v>398</v>
      </c>
      <c r="J326" s="4">
        <v>53075730</v>
      </c>
      <c r="K326" s="4"/>
      <c r="L326" s="75" t="s">
        <v>585</v>
      </c>
      <c r="M326" s="19">
        <v>44847</v>
      </c>
      <c r="N326" s="18">
        <v>13650000</v>
      </c>
      <c r="O326" s="76">
        <f t="shared" si="12"/>
        <v>4550000</v>
      </c>
      <c r="P326" s="4" t="s">
        <v>1279</v>
      </c>
      <c r="Q326" s="4">
        <v>3</v>
      </c>
      <c r="R326" s="4"/>
      <c r="S326" s="4">
        <f t="shared" si="11"/>
        <v>90</v>
      </c>
      <c r="T326" s="90">
        <v>44852</v>
      </c>
      <c r="U326" s="90">
        <v>44943</v>
      </c>
      <c r="V326" s="18"/>
      <c r="W326" s="4"/>
      <c r="X326" s="4"/>
      <c r="Y326" s="4"/>
      <c r="Z326" s="19"/>
      <c r="AA326" s="4"/>
      <c r="AB326" s="19"/>
      <c r="AC326" s="19"/>
      <c r="AD326" s="19"/>
      <c r="AE326" s="4"/>
      <c r="AF326" s="19"/>
      <c r="AG326" s="19"/>
      <c r="AH326" s="19"/>
      <c r="AI326" s="19"/>
      <c r="AJ326" s="77"/>
      <c r="AK326" s="19"/>
      <c r="AL326" s="4"/>
      <c r="AM326" s="4"/>
      <c r="AN326" s="19"/>
      <c r="AO326" s="19"/>
      <c r="AP326" s="4"/>
      <c r="AQ326" s="4"/>
      <c r="AR326" s="4"/>
      <c r="AS326" s="78">
        <f>+N326+V326+W326+X326</f>
        <v>13650000</v>
      </c>
      <c r="AT326" s="79">
        <v>44943</v>
      </c>
      <c r="AU326" s="17" t="s">
        <v>1368</v>
      </c>
      <c r="AV326" s="4"/>
      <c r="AW326" s="4"/>
      <c r="AX326" s="91"/>
      <c r="AY326" s="4" t="s">
        <v>1049</v>
      </c>
      <c r="AZ326" s="80"/>
    </row>
    <row r="327" spans="1:52" s="81" customFormat="1" ht="13.5" customHeight="1" x14ac:dyDescent="0.2">
      <c r="A327" s="4" t="s">
        <v>926</v>
      </c>
      <c r="B327" s="4" t="s">
        <v>760</v>
      </c>
      <c r="C327" s="5" t="s">
        <v>976</v>
      </c>
      <c r="D327" s="4">
        <v>326</v>
      </c>
      <c r="E327" s="4" t="s">
        <v>1129</v>
      </c>
      <c r="F327" s="4" t="s">
        <v>403</v>
      </c>
      <c r="G327" s="4" t="s">
        <v>43</v>
      </c>
      <c r="H327" s="74" t="s">
        <v>1106</v>
      </c>
      <c r="I327" s="4" t="s">
        <v>398</v>
      </c>
      <c r="J327" s="4">
        <v>39462273</v>
      </c>
      <c r="K327" s="4"/>
      <c r="L327" s="75" t="s">
        <v>585</v>
      </c>
      <c r="M327" s="19">
        <v>44858</v>
      </c>
      <c r="N327" s="18">
        <v>15000000</v>
      </c>
      <c r="O327" s="76">
        <f t="shared" si="12"/>
        <v>2500000</v>
      </c>
      <c r="P327" s="4" t="s">
        <v>1132</v>
      </c>
      <c r="Q327" s="4">
        <v>3</v>
      </c>
      <c r="R327" s="4">
        <v>90</v>
      </c>
      <c r="S327" s="4">
        <f t="shared" si="11"/>
        <v>180</v>
      </c>
      <c r="T327" s="90">
        <v>44859</v>
      </c>
      <c r="U327" s="90">
        <v>44950</v>
      </c>
      <c r="V327" s="18"/>
      <c r="W327" s="4"/>
      <c r="X327" s="4"/>
      <c r="Y327" s="4"/>
      <c r="Z327" s="19"/>
      <c r="AA327" s="4"/>
      <c r="AB327" s="19"/>
      <c r="AC327" s="19"/>
      <c r="AD327" s="19"/>
      <c r="AE327" s="4"/>
      <c r="AF327" s="19"/>
      <c r="AG327" s="19"/>
      <c r="AH327" s="19"/>
      <c r="AI327" s="19"/>
      <c r="AJ327" s="77"/>
      <c r="AK327" s="19"/>
      <c r="AL327" s="4"/>
      <c r="AM327" s="4"/>
      <c r="AN327" s="19"/>
      <c r="AO327" s="19"/>
      <c r="AP327" s="4"/>
      <c r="AQ327" s="4"/>
      <c r="AR327" s="4"/>
      <c r="AS327" s="78">
        <f>+N327+V327+W327+X327</f>
        <v>15000000</v>
      </c>
      <c r="AT327" s="79">
        <v>44950</v>
      </c>
      <c r="AU327" s="17" t="s">
        <v>1368</v>
      </c>
      <c r="AV327" s="4"/>
      <c r="AW327" s="4"/>
      <c r="AX327" s="91"/>
      <c r="AY327" s="4" t="s">
        <v>1130</v>
      </c>
      <c r="AZ327" s="80"/>
    </row>
    <row r="328" spans="1:52" s="81" customFormat="1" ht="13.5" customHeight="1" x14ac:dyDescent="0.2">
      <c r="A328" s="4" t="s">
        <v>926</v>
      </c>
      <c r="B328" s="4" t="s">
        <v>760</v>
      </c>
      <c r="C328" s="5" t="s">
        <v>977</v>
      </c>
      <c r="D328" s="4">
        <v>327</v>
      </c>
      <c r="E328" s="4" t="s">
        <v>1131</v>
      </c>
      <c r="F328" s="4" t="s">
        <v>403</v>
      </c>
      <c r="G328" s="4" t="s">
        <v>43</v>
      </c>
      <c r="H328" s="74" t="s">
        <v>1087</v>
      </c>
      <c r="I328" s="4" t="s">
        <v>398</v>
      </c>
      <c r="J328" s="4">
        <v>79464338</v>
      </c>
      <c r="K328" s="4">
        <v>2</v>
      </c>
      <c r="L328" s="75" t="s">
        <v>584</v>
      </c>
      <c r="M328" s="19">
        <v>44859</v>
      </c>
      <c r="N328" s="18">
        <v>13650000</v>
      </c>
      <c r="O328" s="76">
        <f t="shared" si="12"/>
        <v>2275000</v>
      </c>
      <c r="P328" s="4" t="s">
        <v>1132</v>
      </c>
      <c r="Q328" s="4">
        <v>3</v>
      </c>
      <c r="R328" s="4">
        <v>90</v>
      </c>
      <c r="S328" s="4">
        <f t="shared" si="11"/>
        <v>180</v>
      </c>
      <c r="T328" s="90">
        <v>44860</v>
      </c>
      <c r="U328" s="90">
        <v>44951</v>
      </c>
      <c r="V328" s="18"/>
      <c r="W328" s="4"/>
      <c r="X328" s="4"/>
      <c r="Y328" s="4"/>
      <c r="Z328" s="19"/>
      <c r="AA328" s="4"/>
      <c r="AB328" s="19"/>
      <c r="AC328" s="19"/>
      <c r="AD328" s="19"/>
      <c r="AE328" s="4"/>
      <c r="AF328" s="19"/>
      <c r="AG328" s="19"/>
      <c r="AH328" s="19"/>
      <c r="AI328" s="19"/>
      <c r="AJ328" s="77"/>
      <c r="AK328" s="19"/>
      <c r="AL328" s="4"/>
      <c r="AM328" s="4"/>
      <c r="AN328" s="19"/>
      <c r="AO328" s="19"/>
      <c r="AP328" s="4"/>
      <c r="AQ328" s="4"/>
      <c r="AR328" s="4"/>
      <c r="AS328" s="78">
        <f>+N328+V328+W328+X328</f>
        <v>13650000</v>
      </c>
      <c r="AT328" s="79">
        <v>44951</v>
      </c>
      <c r="AU328" s="17" t="s">
        <v>1368</v>
      </c>
      <c r="AV328" s="4"/>
      <c r="AW328" s="4"/>
      <c r="AX328" s="91"/>
      <c r="AY328" s="4" t="s">
        <v>1133</v>
      </c>
      <c r="AZ328" s="80"/>
    </row>
    <row r="329" spans="1:52" s="81" customFormat="1" ht="13.5" customHeight="1" x14ac:dyDescent="0.2">
      <c r="A329" s="4" t="s">
        <v>926</v>
      </c>
      <c r="B329" s="4" t="s">
        <v>760</v>
      </c>
      <c r="C329" s="5" t="s">
        <v>978</v>
      </c>
      <c r="D329" s="4">
        <v>328</v>
      </c>
      <c r="E329" s="4" t="s">
        <v>979</v>
      </c>
      <c r="F329" s="4" t="s">
        <v>403</v>
      </c>
      <c r="G329" s="4" t="s">
        <v>44</v>
      </c>
      <c r="H329" s="74" t="s">
        <v>1088</v>
      </c>
      <c r="I329" s="4" t="s">
        <v>398</v>
      </c>
      <c r="J329" s="4">
        <v>79133269</v>
      </c>
      <c r="K329" s="4"/>
      <c r="L329" s="75" t="s">
        <v>584</v>
      </c>
      <c r="M329" s="19">
        <v>44853</v>
      </c>
      <c r="N329" s="18">
        <v>6900000</v>
      </c>
      <c r="O329" s="76">
        <f t="shared" si="12"/>
        <v>2300000</v>
      </c>
      <c r="P329" s="4" t="s">
        <v>1279</v>
      </c>
      <c r="Q329" s="4">
        <v>3</v>
      </c>
      <c r="R329" s="4"/>
      <c r="S329" s="4">
        <f t="shared" si="11"/>
        <v>90</v>
      </c>
      <c r="T329" s="90">
        <v>44854</v>
      </c>
      <c r="U329" s="90">
        <v>44945</v>
      </c>
      <c r="V329" s="18"/>
      <c r="W329" s="4"/>
      <c r="X329" s="4"/>
      <c r="Y329" s="4"/>
      <c r="Z329" s="19"/>
      <c r="AA329" s="4"/>
      <c r="AB329" s="19"/>
      <c r="AC329" s="19"/>
      <c r="AD329" s="19"/>
      <c r="AE329" s="4"/>
      <c r="AF329" s="19"/>
      <c r="AG329" s="19"/>
      <c r="AH329" s="19"/>
      <c r="AI329" s="19"/>
      <c r="AJ329" s="77"/>
      <c r="AK329" s="19"/>
      <c r="AL329" s="4"/>
      <c r="AM329" s="4"/>
      <c r="AN329" s="19"/>
      <c r="AO329" s="19"/>
      <c r="AP329" s="4"/>
      <c r="AQ329" s="4"/>
      <c r="AR329" s="4"/>
      <c r="AS329" s="78">
        <f>+N329+V329+W329+X329</f>
        <v>6900000</v>
      </c>
      <c r="AT329" s="79">
        <v>44945</v>
      </c>
      <c r="AU329" s="17" t="s">
        <v>1368</v>
      </c>
      <c r="AV329" s="4"/>
      <c r="AW329" s="4"/>
      <c r="AX329" s="91"/>
      <c r="AY329" s="4" t="s">
        <v>1050</v>
      </c>
      <c r="AZ329" s="80"/>
    </row>
    <row r="330" spans="1:52" s="81" customFormat="1" ht="13.5" customHeight="1" x14ac:dyDescent="0.2">
      <c r="A330" s="4" t="s">
        <v>926</v>
      </c>
      <c r="B330" s="4" t="s">
        <v>1136</v>
      </c>
      <c r="C330" s="5" t="s">
        <v>980</v>
      </c>
      <c r="D330" s="4">
        <v>329</v>
      </c>
      <c r="E330" s="4" t="s">
        <v>1137</v>
      </c>
      <c r="F330" s="4" t="s">
        <v>758</v>
      </c>
      <c r="G330" s="4" t="s">
        <v>45</v>
      </c>
      <c r="H330" s="74" t="s">
        <v>1089</v>
      </c>
      <c r="I330" s="4" t="s">
        <v>746</v>
      </c>
      <c r="J330" s="4">
        <v>800028446</v>
      </c>
      <c r="K330" s="4">
        <v>5</v>
      </c>
      <c r="L330" s="75" t="s">
        <v>36</v>
      </c>
      <c r="M330" s="19">
        <v>44844</v>
      </c>
      <c r="N330" s="18">
        <v>61466205</v>
      </c>
      <c r="O330" s="76">
        <f t="shared" si="12"/>
        <v>15366551.25</v>
      </c>
      <c r="P330" s="4" t="s">
        <v>1140</v>
      </c>
      <c r="Q330" s="4">
        <v>2</v>
      </c>
      <c r="R330" s="4">
        <v>60</v>
      </c>
      <c r="S330" s="4">
        <f t="shared" si="11"/>
        <v>120</v>
      </c>
      <c r="T330" s="90">
        <v>44848</v>
      </c>
      <c r="U330" s="90">
        <v>44908</v>
      </c>
      <c r="V330" s="18"/>
      <c r="W330" s="4"/>
      <c r="X330" s="4"/>
      <c r="Y330" s="4"/>
      <c r="Z330" s="19"/>
      <c r="AA330" s="4"/>
      <c r="AB330" s="19"/>
      <c r="AC330" s="19"/>
      <c r="AD330" s="19"/>
      <c r="AE330" s="4"/>
      <c r="AF330" s="19"/>
      <c r="AG330" s="19"/>
      <c r="AH330" s="19"/>
      <c r="AI330" s="19"/>
      <c r="AJ330" s="77"/>
      <c r="AK330" s="19"/>
      <c r="AL330" s="4"/>
      <c r="AM330" s="4"/>
      <c r="AN330" s="19"/>
      <c r="AO330" s="19"/>
      <c r="AP330" s="4"/>
      <c r="AQ330" s="4"/>
      <c r="AR330" s="4"/>
      <c r="AS330" s="78">
        <f>+N330+V330+W330+X330</f>
        <v>61466205</v>
      </c>
      <c r="AT330" s="79">
        <v>44908</v>
      </c>
      <c r="AU330" s="17" t="s">
        <v>1368</v>
      </c>
      <c r="AV330" s="4"/>
      <c r="AW330" s="4"/>
      <c r="AX330" s="91"/>
      <c r="AY330" s="4" t="s">
        <v>1134</v>
      </c>
      <c r="AZ330" s="80"/>
    </row>
    <row r="331" spans="1:52" s="81" customFormat="1" ht="13.5" customHeight="1" x14ac:dyDescent="0.2">
      <c r="A331" s="4" t="s">
        <v>926</v>
      </c>
      <c r="B331" s="4" t="s">
        <v>1136</v>
      </c>
      <c r="C331" s="5" t="s">
        <v>981</v>
      </c>
      <c r="D331" s="4">
        <v>330</v>
      </c>
      <c r="E331" s="4" t="s">
        <v>1138</v>
      </c>
      <c r="F331" s="4" t="s">
        <v>758</v>
      </c>
      <c r="G331" s="4" t="s">
        <v>45</v>
      </c>
      <c r="H331" s="74" t="s">
        <v>1090</v>
      </c>
      <c r="I331" s="4" t="s">
        <v>746</v>
      </c>
      <c r="J331" s="4">
        <v>19303649</v>
      </c>
      <c r="K331" s="4">
        <v>1</v>
      </c>
      <c r="L331" s="75" t="s">
        <v>36</v>
      </c>
      <c r="M331" s="19">
        <v>44844</v>
      </c>
      <c r="N331" s="18">
        <v>21008009</v>
      </c>
      <c r="O331" s="76">
        <f t="shared" si="12"/>
        <v>10504004.5</v>
      </c>
      <c r="P331" s="4" t="s">
        <v>1265</v>
      </c>
      <c r="Q331" s="4">
        <v>2</v>
      </c>
      <c r="R331" s="4"/>
      <c r="S331" s="4">
        <f t="shared" si="11"/>
        <v>60</v>
      </c>
      <c r="T331" s="90">
        <v>44848</v>
      </c>
      <c r="U331" s="90">
        <v>44908</v>
      </c>
      <c r="V331" s="18"/>
      <c r="W331" s="4"/>
      <c r="X331" s="4"/>
      <c r="Y331" s="4"/>
      <c r="Z331" s="19"/>
      <c r="AA331" s="4"/>
      <c r="AB331" s="19"/>
      <c r="AC331" s="19"/>
      <c r="AD331" s="19"/>
      <c r="AE331" s="4"/>
      <c r="AF331" s="19"/>
      <c r="AG331" s="19"/>
      <c r="AH331" s="19"/>
      <c r="AI331" s="19"/>
      <c r="AJ331" s="77"/>
      <c r="AK331" s="19"/>
      <c r="AL331" s="4"/>
      <c r="AM331" s="4"/>
      <c r="AN331" s="19"/>
      <c r="AO331" s="19"/>
      <c r="AP331" s="4"/>
      <c r="AQ331" s="4"/>
      <c r="AR331" s="4"/>
      <c r="AS331" s="78">
        <f>+N331+V331+W331+X331</f>
        <v>21008009</v>
      </c>
      <c r="AT331" s="79">
        <v>44908</v>
      </c>
      <c r="AU331" s="17" t="s">
        <v>1368</v>
      </c>
      <c r="AV331" s="4"/>
      <c r="AW331" s="4"/>
      <c r="AX331" s="91"/>
      <c r="AY331" s="4" t="s">
        <v>1135</v>
      </c>
      <c r="AZ331" s="80"/>
    </row>
    <row r="332" spans="1:52" s="81" customFormat="1" ht="13.5" customHeight="1" x14ac:dyDescent="0.2">
      <c r="A332" s="4" t="s">
        <v>926</v>
      </c>
      <c r="B332" s="4" t="s">
        <v>760</v>
      </c>
      <c r="C332" s="5" t="s">
        <v>982</v>
      </c>
      <c r="D332" s="4">
        <v>331</v>
      </c>
      <c r="E332" s="4" t="s">
        <v>983</v>
      </c>
      <c r="F332" s="4" t="s">
        <v>403</v>
      </c>
      <c r="G332" s="4" t="s">
        <v>43</v>
      </c>
      <c r="H332" s="74" t="s">
        <v>1091</v>
      </c>
      <c r="I332" s="4" t="s">
        <v>398</v>
      </c>
      <c r="J332" s="4">
        <v>1022327966</v>
      </c>
      <c r="K332" s="4"/>
      <c r="L332" s="75" t="s">
        <v>585</v>
      </c>
      <c r="M332" s="19">
        <v>44847</v>
      </c>
      <c r="N332" s="18">
        <v>13650000</v>
      </c>
      <c r="O332" s="76">
        <f t="shared" si="12"/>
        <v>4550000</v>
      </c>
      <c r="P332" s="4" t="s">
        <v>1260</v>
      </c>
      <c r="Q332" s="4">
        <v>3</v>
      </c>
      <c r="R332" s="4"/>
      <c r="S332" s="4">
        <f t="shared" si="11"/>
        <v>90</v>
      </c>
      <c r="T332" s="90">
        <v>44848</v>
      </c>
      <c r="U332" s="90">
        <v>44939</v>
      </c>
      <c r="V332" s="18"/>
      <c r="W332" s="4"/>
      <c r="X332" s="4"/>
      <c r="Y332" s="4"/>
      <c r="Z332" s="19"/>
      <c r="AA332" s="4"/>
      <c r="AB332" s="19"/>
      <c r="AC332" s="19"/>
      <c r="AD332" s="19"/>
      <c r="AE332" s="4"/>
      <c r="AF332" s="19"/>
      <c r="AG332" s="19"/>
      <c r="AH332" s="19"/>
      <c r="AI332" s="19"/>
      <c r="AJ332" s="77"/>
      <c r="AK332" s="19"/>
      <c r="AL332" s="4"/>
      <c r="AM332" s="4"/>
      <c r="AN332" s="19"/>
      <c r="AO332" s="19"/>
      <c r="AP332" s="4"/>
      <c r="AQ332" s="4"/>
      <c r="AR332" s="4"/>
      <c r="AS332" s="78">
        <f>+N332+V332+W332+X332</f>
        <v>13650000</v>
      </c>
      <c r="AT332" s="79">
        <v>44939</v>
      </c>
      <c r="AU332" s="17" t="s">
        <v>1368</v>
      </c>
      <c r="AV332" s="4"/>
      <c r="AW332" s="4"/>
      <c r="AX332" s="91"/>
      <c r="AY332" s="4" t="s">
        <v>1051</v>
      </c>
      <c r="AZ332" s="80"/>
    </row>
    <row r="333" spans="1:52" s="81" customFormat="1" ht="13.5" customHeight="1" x14ac:dyDescent="0.2">
      <c r="A333" s="4" t="s">
        <v>926</v>
      </c>
      <c r="B333" s="4" t="s">
        <v>760</v>
      </c>
      <c r="C333" s="5" t="s">
        <v>984</v>
      </c>
      <c r="D333" s="4">
        <v>332</v>
      </c>
      <c r="E333" s="4" t="s">
        <v>985</v>
      </c>
      <c r="F333" s="4" t="s">
        <v>403</v>
      </c>
      <c r="G333" s="4" t="s">
        <v>43</v>
      </c>
      <c r="H333" s="74" t="s">
        <v>1092</v>
      </c>
      <c r="I333" s="4" t="s">
        <v>398</v>
      </c>
      <c r="J333" s="4">
        <v>1018427375</v>
      </c>
      <c r="K333" s="4"/>
      <c r="L333" s="75" t="s">
        <v>584</v>
      </c>
      <c r="M333" s="19">
        <v>44847</v>
      </c>
      <c r="N333" s="18">
        <v>15000000</v>
      </c>
      <c r="O333" s="76">
        <f t="shared" si="12"/>
        <v>5000000</v>
      </c>
      <c r="P333" s="4" t="s">
        <v>1279</v>
      </c>
      <c r="Q333" s="4">
        <v>3</v>
      </c>
      <c r="R333" s="4"/>
      <c r="S333" s="4">
        <f t="shared" si="11"/>
        <v>90</v>
      </c>
      <c r="T333" s="90">
        <v>44848</v>
      </c>
      <c r="U333" s="90">
        <v>44939</v>
      </c>
      <c r="V333" s="18"/>
      <c r="W333" s="4"/>
      <c r="X333" s="4"/>
      <c r="Y333" s="4"/>
      <c r="Z333" s="19"/>
      <c r="AA333" s="4"/>
      <c r="AB333" s="19"/>
      <c r="AC333" s="19"/>
      <c r="AD333" s="19"/>
      <c r="AE333" s="4"/>
      <c r="AF333" s="19"/>
      <c r="AG333" s="19"/>
      <c r="AH333" s="19"/>
      <c r="AI333" s="19"/>
      <c r="AJ333" s="77"/>
      <c r="AK333" s="19"/>
      <c r="AL333" s="4"/>
      <c r="AM333" s="4"/>
      <c r="AN333" s="19"/>
      <c r="AO333" s="19"/>
      <c r="AP333" s="4"/>
      <c r="AQ333" s="4"/>
      <c r="AR333" s="4"/>
      <c r="AS333" s="78">
        <f>+N333+V333+W333+X333</f>
        <v>15000000</v>
      </c>
      <c r="AT333" s="79">
        <v>44939</v>
      </c>
      <c r="AU333" s="17" t="s">
        <v>1368</v>
      </c>
      <c r="AV333" s="4"/>
      <c r="AW333" s="4"/>
      <c r="AX333" s="91"/>
      <c r="AY333" s="4" t="s">
        <v>1052</v>
      </c>
      <c r="AZ333" s="80"/>
    </row>
    <row r="334" spans="1:52" s="71" customFormat="1" ht="13.5" customHeight="1" x14ac:dyDescent="0.2">
      <c r="A334" s="31" t="s">
        <v>1354</v>
      </c>
      <c r="B334" s="31" t="s">
        <v>760</v>
      </c>
      <c r="C334" s="34" t="s">
        <v>986</v>
      </c>
      <c r="D334" s="31">
        <v>333</v>
      </c>
      <c r="E334" s="94" t="s">
        <v>987</v>
      </c>
      <c r="F334" s="31" t="s">
        <v>403</v>
      </c>
      <c r="G334" s="31" t="s">
        <v>43</v>
      </c>
      <c r="H334" s="65" t="s">
        <v>1093</v>
      </c>
      <c r="I334" s="95" t="s">
        <v>398</v>
      </c>
      <c r="J334" s="31">
        <v>79442951</v>
      </c>
      <c r="K334" s="38"/>
      <c r="L334" s="66" t="s">
        <v>584</v>
      </c>
      <c r="M334" s="33">
        <v>44848</v>
      </c>
      <c r="N334" s="32">
        <v>15000000</v>
      </c>
      <c r="O334" s="67">
        <f t="shared" si="12"/>
        <v>5000000</v>
      </c>
      <c r="P334" s="31" t="s">
        <v>1260</v>
      </c>
      <c r="Q334" s="31">
        <v>3</v>
      </c>
      <c r="R334" s="31"/>
      <c r="S334" s="96">
        <f t="shared" si="11"/>
        <v>90</v>
      </c>
      <c r="T334" s="33">
        <v>44853</v>
      </c>
      <c r="U334" s="33">
        <v>44944</v>
      </c>
      <c r="V334" s="32"/>
      <c r="W334" s="31"/>
      <c r="X334" s="31"/>
      <c r="Y334" s="31"/>
      <c r="Z334" s="33"/>
      <c r="AA334" s="31"/>
      <c r="AB334" s="33"/>
      <c r="AC334" s="33"/>
      <c r="AD334" s="33"/>
      <c r="AE334" s="31"/>
      <c r="AF334" s="33"/>
      <c r="AG334" s="33"/>
      <c r="AH334" s="33">
        <v>44896</v>
      </c>
      <c r="AI334" s="33">
        <v>44896</v>
      </c>
      <c r="AJ334" s="65" t="s">
        <v>1353</v>
      </c>
      <c r="AK334" s="33"/>
      <c r="AL334" s="31" t="s">
        <v>398</v>
      </c>
      <c r="AM334" s="31">
        <v>79643668</v>
      </c>
      <c r="AN334" s="33"/>
      <c r="AO334" s="33"/>
      <c r="AP334" s="31"/>
      <c r="AQ334" s="31"/>
      <c r="AR334" s="31"/>
      <c r="AS334" s="68">
        <f>+N334+V334+W334+X334</f>
        <v>15000000</v>
      </c>
      <c r="AT334" s="33">
        <v>44944</v>
      </c>
      <c r="AU334" s="37" t="s">
        <v>1368</v>
      </c>
      <c r="AV334" s="31"/>
      <c r="AW334" s="31"/>
      <c r="AX334" s="97"/>
      <c r="AY334" s="70" t="s">
        <v>1053</v>
      </c>
    </row>
    <row r="335" spans="1:52" s="81" customFormat="1" ht="13.5" customHeight="1" x14ac:dyDescent="0.2">
      <c r="A335" s="4" t="s">
        <v>926</v>
      </c>
      <c r="B335" s="4" t="s">
        <v>760</v>
      </c>
      <c r="C335" s="5" t="s">
        <v>988</v>
      </c>
      <c r="D335" s="4">
        <v>334</v>
      </c>
      <c r="E335" s="4" t="s">
        <v>989</v>
      </c>
      <c r="F335" s="4" t="s">
        <v>403</v>
      </c>
      <c r="G335" s="4" t="s">
        <v>44</v>
      </c>
      <c r="H335" s="74" t="s">
        <v>1094</v>
      </c>
      <c r="I335" s="4" t="s">
        <v>398</v>
      </c>
      <c r="J335" s="4">
        <v>1022369331</v>
      </c>
      <c r="K335" s="4"/>
      <c r="L335" s="75" t="s">
        <v>585</v>
      </c>
      <c r="M335" s="19">
        <v>44848</v>
      </c>
      <c r="N335" s="18">
        <v>8250000</v>
      </c>
      <c r="O335" s="76">
        <f t="shared" si="12"/>
        <v>2750000</v>
      </c>
      <c r="P335" s="4" t="s">
        <v>1279</v>
      </c>
      <c r="Q335" s="4">
        <v>3</v>
      </c>
      <c r="R335" s="4"/>
      <c r="S335" s="4">
        <f t="shared" si="11"/>
        <v>90</v>
      </c>
      <c r="T335" s="90">
        <v>44853</v>
      </c>
      <c r="U335" s="90">
        <v>44944</v>
      </c>
      <c r="V335" s="18"/>
      <c r="W335" s="4"/>
      <c r="X335" s="4"/>
      <c r="Y335" s="4"/>
      <c r="Z335" s="19"/>
      <c r="AA335" s="4"/>
      <c r="AB335" s="19"/>
      <c r="AC335" s="19"/>
      <c r="AD335" s="19"/>
      <c r="AE335" s="4"/>
      <c r="AF335" s="19"/>
      <c r="AG335" s="19"/>
      <c r="AH335" s="19"/>
      <c r="AI335" s="19"/>
      <c r="AJ335" s="77"/>
      <c r="AK335" s="19"/>
      <c r="AL335" s="4"/>
      <c r="AM335" s="4"/>
      <c r="AN335" s="19"/>
      <c r="AO335" s="19"/>
      <c r="AP335" s="4"/>
      <c r="AQ335" s="4"/>
      <c r="AR335" s="4"/>
      <c r="AS335" s="78">
        <f>+N335+V335+W335+X335</f>
        <v>8250000</v>
      </c>
      <c r="AT335" s="79">
        <v>44944</v>
      </c>
      <c r="AU335" s="17" t="s">
        <v>1368</v>
      </c>
      <c r="AV335" s="4"/>
      <c r="AW335" s="4"/>
      <c r="AX335" s="91"/>
      <c r="AY335" s="4" t="s">
        <v>1054</v>
      </c>
      <c r="AZ335" s="80"/>
    </row>
    <row r="336" spans="1:52" s="81" customFormat="1" ht="13.5" customHeight="1" x14ac:dyDescent="0.2">
      <c r="A336" s="4" t="s">
        <v>926</v>
      </c>
      <c r="B336" s="4" t="s">
        <v>760</v>
      </c>
      <c r="C336" s="5" t="s">
        <v>990</v>
      </c>
      <c r="D336" s="4">
        <v>335</v>
      </c>
      <c r="E336" s="4" t="s">
        <v>991</v>
      </c>
      <c r="F336" s="4" t="s">
        <v>403</v>
      </c>
      <c r="G336" s="4" t="s">
        <v>44</v>
      </c>
      <c r="H336" s="74" t="s">
        <v>1095</v>
      </c>
      <c r="I336" s="4" t="s">
        <v>398</v>
      </c>
      <c r="J336" s="4">
        <v>79849347</v>
      </c>
      <c r="K336" s="4"/>
      <c r="L336" s="75" t="s">
        <v>584</v>
      </c>
      <c r="M336" s="19">
        <v>44854</v>
      </c>
      <c r="N336" s="18">
        <v>13333333</v>
      </c>
      <c r="O336" s="76">
        <f t="shared" si="12"/>
        <v>4999999.875</v>
      </c>
      <c r="P336" s="4" t="s">
        <v>1280</v>
      </c>
      <c r="Q336" s="4">
        <v>2</v>
      </c>
      <c r="R336" s="4">
        <v>20</v>
      </c>
      <c r="S336" s="4">
        <f t="shared" si="11"/>
        <v>80</v>
      </c>
      <c r="T336" s="90">
        <v>44855</v>
      </c>
      <c r="U336" s="90">
        <v>44936</v>
      </c>
      <c r="V336" s="18">
        <v>333333</v>
      </c>
      <c r="W336" s="4"/>
      <c r="X336" s="4"/>
      <c r="Y336" s="4">
        <v>2</v>
      </c>
      <c r="Z336" s="19" t="s">
        <v>1350</v>
      </c>
      <c r="AA336" s="4">
        <v>2</v>
      </c>
      <c r="AB336" s="19"/>
      <c r="AC336" s="19"/>
      <c r="AD336" s="19"/>
      <c r="AE336" s="4"/>
      <c r="AF336" s="19"/>
      <c r="AG336" s="19"/>
      <c r="AH336" s="19"/>
      <c r="AI336" s="19"/>
      <c r="AJ336" s="77"/>
      <c r="AK336" s="19"/>
      <c r="AL336" s="4"/>
      <c r="AM336" s="4"/>
      <c r="AN336" s="19"/>
      <c r="AO336" s="19"/>
      <c r="AP336" s="4"/>
      <c r="AQ336" s="4"/>
      <c r="AR336" s="4"/>
      <c r="AS336" s="78">
        <f>+N336+V336+W336+X336</f>
        <v>13666666</v>
      </c>
      <c r="AT336" s="79">
        <v>44936</v>
      </c>
      <c r="AU336" s="17" t="s">
        <v>1368</v>
      </c>
      <c r="AV336" s="4"/>
      <c r="AW336" s="4"/>
      <c r="AX336" s="91"/>
      <c r="AY336" s="4" t="s">
        <v>1055</v>
      </c>
      <c r="AZ336" s="80"/>
    </row>
    <row r="337" spans="1:52" s="81" customFormat="1" ht="13.5" customHeight="1" x14ac:dyDescent="0.2">
      <c r="A337" s="4" t="s">
        <v>926</v>
      </c>
      <c r="B337" s="4" t="s">
        <v>1258</v>
      </c>
      <c r="C337" s="5" t="s">
        <v>992</v>
      </c>
      <c r="D337" s="4">
        <v>336</v>
      </c>
      <c r="E337" s="4" t="s">
        <v>993</v>
      </c>
      <c r="F337" s="4" t="s">
        <v>403</v>
      </c>
      <c r="G337" s="4" t="s">
        <v>49</v>
      </c>
      <c r="H337" s="74" t="s">
        <v>1096</v>
      </c>
      <c r="I337" s="4" t="s">
        <v>746</v>
      </c>
      <c r="J337" s="4">
        <v>830133329</v>
      </c>
      <c r="K337" s="4">
        <v>1</v>
      </c>
      <c r="L337" s="75" t="s">
        <v>36</v>
      </c>
      <c r="M337" s="19" t="s">
        <v>1248</v>
      </c>
      <c r="N337" s="18">
        <v>745696245</v>
      </c>
      <c r="O337" s="76"/>
      <c r="P337" s="4" t="s">
        <v>1237</v>
      </c>
      <c r="Q337" s="4"/>
      <c r="R337" s="4"/>
      <c r="S337" s="4"/>
      <c r="T337" s="90">
        <v>44866</v>
      </c>
      <c r="U337" s="90">
        <v>44956</v>
      </c>
      <c r="V337" s="18"/>
      <c r="W337" s="4"/>
      <c r="X337" s="4"/>
      <c r="Y337" s="4"/>
      <c r="Z337" s="19"/>
      <c r="AA337" s="4"/>
      <c r="AB337" s="19"/>
      <c r="AC337" s="19"/>
      <c r="AD337" s="19"/>
      <c r="AE337" s="4"/>
      <c r="AF337" s="19"/>
      <c r="AG337" s="19"/>
      <c r="AH337" s="19"/>
      <c r="AI337" s="19"/>
      <c r="AJ337" s="77"/>
      <c r="AK337" s="19"/>
      <c r="AL337" s="4"/>
      <c r="AM337" s="4"/>
      <c r="AN337" s="19"/>
      <c r="AO337" s="19"/>
      <c r="AP337" s="4"/>
      <c r="AQ337" s="4"/>
      <c r="AR337" s="4"/>
      <c r="AS337" s="78">
        <f>+N337+V337+W337+X337</f>
        <v>745696245</v>
      </c>
      <c r="AT337" s="79">
        <v>44956</v>
      </c>
      <c r="AU337" s="17" t="s">
        <v>1368</v>
      </c>
      <c r="AV337" s="4"/>
      <c r="AW337" s="4"/>
      <c r="AX337" s="91"/>
      <c r="AY337" s="4" t="s">
        <v>1056</v>
      </c>
      <c r="AZ337" s="80"/>
    </row>
    <row r="338" spans="1:52" s="81" customFormat="1" ht="13.5" customHeight="1" x14ac:dyDescent="0.2">
      <c r="A338" s="4" t="s">
        <v>926</v>
      </c>
      <c r="B338" s="4" t="s">
        <v>760</v>
      </c>
      <c r="C338" s="5" t="s">
        <v>994</v>
      </c>
      <c r="D338" s="4">
        <v>337</v>
      </c>
      <c r="E338" s="4" t="s">
        <v>995</v>
      </c>
      <c r="F338" s="4" t="s">
        <v>403</v>
      </c>
      <c r="G338" s="4" t="s">
        <v>44</v>
      </c>
      <c r="H338" s="74" t="s">
        <v>1097</v>
      </c>
      <c r="I338" s="4" t="s">
        <v>398</v>
      </c>
      <c r="J338" s="4">
        <v>1032377425</v>
      </c>
      <c r="K338" s="4"/>
      <c r="L338" s="75" t="s">
        <v>584</v>
      </c>
      <c r="M338" s="19">
        <v>44853</v>
      </c>
      <c r="N338" s="18">
        <v>8250000</v>
      </c>
      <c r="O338" s="76">
        <f t="shared" ref="O338:O345" si="13">N338/S338*30</f>
        <v>2750000</v>
      </c>
      <c r="P338" s="4" t="s">
        <v>1279</v>
      </c>
      <c r="Q338" s="4">
        <v>3</v>
      </c>
      <c r="R338" s="4"/>
      <c r="S338" s="4">
        <f t="shared" ref="S338:S345" si="14">+(Q338*30)+R338</f>
        <v>90</v>
      </c>
      <c r="T338" s="90">
        <v>44858</v>
      </c>
      <c r="U338" s="90">
        <v>44949</v>
      </c>
      <c r="V338" s="18"/>
      <c r="W338" s="4"/>
      <c r="X338" s="4"/>
      <c r="Y338" s="4"/>
      <c r="Z338" s="19"/>
      <c r="AA338" s="4"/>
      <c r="AB338" s="19"/>
      <c r="AC338" s="19"/>
      <c r="AD338" s="19"/>
      <c r="AE338" s="4"/>
      <c r="AF338" s="19"/>
      <c r="AG338" s="19"/>
      <c r="AH338" s="19"/>
      <c r="AI338" s="19"/>
      <c r="AJ338" s="77"/>
      <c r="AK338" s="19"/>
      <c r="AL338" s="4"/>
      <c r="AM338" s="4"/>
      <c r="AN338" s="19"/>
      <c r="AO338" s="19"/>
      <c r="AP338" s="4"/>
      <c r="AQ338" s="4"/>
      <c r="AR338" s="4"/>
      <c r="AS338" s="78">
        <f>+N338+V338+W338+X338</f>
        <v>8250000</v>
      </c>
      <c r="AT338" s="79">
        <v>44949</v>
      </c>
      <c r="AU338" s="17" t="s">
        <v>1368</v>
      </c>
      <c r="AV338" s="4"/>
      <c r="AW338" s="4"/>
      <c r="AX338" s="91"/>
      <c r="AY338" s="4" t="s">
        <v>1057</v>
      </c>
      <c r="AZ338" s="80"/>
    </row>
    <row r="339" spans="1:52" s="81" customFormat="1" ht="13.5" customHeight="1" x14ac:dyDescent="0.2">
      <c r="A339" s="4" t="s">
        <v>926</v>
      </c>
      <c r="B339" s="4" t="s">
        <v>760</v>
      </c>
      <c r="C339" s="5" t="s">
        <v>996</v>
      </c>
      <c r="D339" s="4">
        <v>338</v>
      </c>
      <c r="E339" s="4" t="s">
        <v>997</v>
      </c>
      <c r="F339" s="4" t="s">
        <v>403</v>
      </c>
      <c r="G339" s="4" t="s">
        <v>44</v>
      </c>
      <c r="H339" s="74" t="s">
        <v>1098</v>
      </c>
      <c r="I339" s="4" t="s">
        <v>398</v>
      </c>
      <c r="J339" s="4">
        <v>79634482</v>
      </c>
      <c r="K339" s="4"/>
      <c r="L339" s="75" t="s">
        <v>584</v>
      </c>
      <c r="M339" s="19">
        <v>44854</v>
      </c>
      <c r="N339" s="18">
        <v>7706667</v>
      </c>
      <c r="O339" s="76">
        <f t="shared" si="13"/>
        <v>2720000.1176470588</v>
      </c>
      <c r="P339" s="4" t="s">
        <v>1281</v>
      </c>
      <c r="Q339" s="4">
        <v>2</v>
      </c>
      <c r="R339" s="4">
        <v>25</v>
      </c>
      <c r="S339" s="4">
        <f t="shared" si="14"/>
        <v>85</v>
      </c>
      <c r="T339" s="90">
        <v>44858</v>
      </c>
      <c r="U339" s="90">
        <v>44943</v>
      </c>
      <c r="V339" s="18"/>
      <c r="W339" s="4"/>
      <c r="X339" s="4"/>
      <c r="Y339" s="4"/>
      <c r="Z339" s="19"/>
      <c r="AA339" s="4"/>
      <c r="AB339" s="19"/>
      <c r="AC339" s="19"/>
      <c r="AD339" s="19"/>
      <c r="AE339" s="4"/>
      <c r="AF339" s="19"/>
      <c r="AG339" s="19"/>
      <c r="AH339" s="19"/>
      <c r="AI339" s="19"/>
      <c r="AJ339" s="77"/>
      <c r="AK339" s="19"/>
      <c r="AL339" s="4"/>
      <c r="AM339" s="4"/>
      <c r="AN339" s="19"/>
      <c r="AO339" s="19"/>
      <c r="AP339" s="4"/>
      <c r="AQ339" s="4"/>
      <c r="AR339" s="4"/>
      <c r="AS339" s="78">
        <f>+N339+V339+W339+X339</f>
        <v>7706667</v>
      </c>
      <c r="AT339" s="79">
        <v>44943</v>
      </c>
      <c r="AU339" s="17" t="s">
        <v>1368</v>
      </c>
      <c r="AV339" s="4"/>
      <c r="AW339" s="4"/>
      <c r="AX339" s="91"/>
      <c r="AY339" s="4" t="s">
        <v>1058</v>
      </c>
      <c r="AZ339" s="80"/>
    </row>
    <row r="340" spans="1:52" s="81" customFormat="1" ht="13.5" customHeight="1" x14ac:dyDescent="0.2">
      <c r="A340" s="4" t="s">
        <v>926</v>
      </c>
      <c r="B340" s="4" t="s">
        <v>760</v>
      </c>
      <c r="C340" s="5" t="s">
        <v>998</v>
      </c>
      <c r="D340" s="4">
        <v>339</v>
      </c>
      <c r="E340" s="4" t="s">
        <v>999</v>
      </c>
      <c r="F340" s="4" t="s">
        <v>403</v>
      </c>
      <c r="G340" s="4" t="s">
        <v>43</v>
      </c>
      <c r="H340" s="74" t="s">
        <v>1099</v>
      </c>
      <c r="I340" s="4" t="s">
        <v>398</v>
      </c>
      <c r="J340" s="4">
        <v>1026260824</v>
      </c>
      <c r="K340" s="4"/>
      <c r="L340" s="75" t="s">
        <v>584</v>
      </c>
      <c r="M340" s="19">
        <v>44854</v>
      </c>
      <c r="N340" s="18">
        <v>15516000</v>
      </c>
      <c r="O340" s="76">
        <f t="shared" si="13"/>
        <v>5172000</v>
      </c>
      <c r="P340" s="4" t="s">
        <v>1279</v>
      </c>
      <c r="Q340" s="4">
        <v>3</v>
      </c>
      <c r="R340" s="4"/>
      <c r="S340" s="4">
        <f t="shared" si="14"/>
        <v>90</v>
      </c>
      <c r="T340" s="90">
        <v>44859</v>
      </c>
      <c r="U340" s="90">
        <v>44950</v>
      </c>
      <c r="V340" s="18"/>
      <c r="W340" s="4"/>
      <c r="X340" s="4"/>
      <c r="Y340" s="4"/>
      <c r="Z340" s="19"/>
      <c r="AA340" s="4"/>
      <c r="AB340" s="19"/>
      <c r="AC340" s="19"/>
      <c r="AD340" s="19"/>
      <c r="AE340" s="4"/>
      <c r="AF340" s="19"/>
      <c r="AG340" s="19"/>
      <c r="AH340" s="19"/>
      <c r="AI340" s="19"/>
      <c r="AJ340" s="77"/>
      <c r="AK340" s="19"/>
      <c r="AL340" s="4"/>
      <c r="AM340" s="4"/>
      <c r="AN340" s="19"/>
      <c r="AO340" s="19"/>
      <c r="AP340" s="4"/>
      <c r="AQ340" s="4"/>
      <c r="AR340" s="4"/>
      <c r="AS340" s="78">
        <f>+N340+V340+W340+X340</f>
        <v>15516000</v>
      </c>
      <c r="AT340" s="79">
        <v>44950</v>
      </c>
      <c r="AU340" s="17" t="s">
        <v>1368</v>
      </c>
      <c r="AV340" s="4"/>
      <c r="AW340" s="4"/>
      <c r="AX340" s="91"/>
      <c r="AY340" s="4" t="s">
        <v>1059</v>
      </c>
      <c r="AZ340" s="80"/>
    </row>
    <row r="341" spans="1:52" s="81" customFormat="1" ht="13.5" customHeight="1" x14ac:dyDescent="0.2">
      <c r="A341" s="4" t="s">
        <v>926</v>
      </c>
      <c r="B341" s="4" t="s">
        <v>760</v>
      </c>
      <c r="C341" s="5" t="s">
        <v>1000</v>
      </c>
      <c r="D341" s="4">
        <v>340</v>
      </c>
      <c r="E341" s="4" t="s">
        <v>1001</v>
      </c>
      <c r="F341" s="4" t="s">
        <v>403</v>
      </c>
      <c r="G341" s="4" t="s">
        <v>43</v>
      </c>
      <c r="H341" s="74" t="s">
        <v>1100</v>
      </c>
      <c r="I341" s="4" t="s">
        <v>398</v>
      </c>
      <c r="J341" s="4">
        <v>79649199</v>
      </c>
      <c r="K341" s="4"/>
      <c r="L341" s="75" t="s">
        <v>584</v>
      </c>
      <c r="M341" s="19">
        <v>44854</v>
      </c>
      <c r="N341" s="18">
        <v>15000000</v>
      </c>
      <c r="O341" s="76">
        <f t="shared" si="13"/>
        <v>5000000</v>
      </c>
      <c r="P341" s="4" t="s">
        <v>1279</v>
      </c>
      <c r="Q341" s="4">
        <v>3</v>
      </c>
      <c r="R341" s="4"/>
      <c r="S341" s="4">
        <f t="shared" si="14"/>
        <v>90</v>
      </c>
      <c r="T341" s="90">
        <v>44859</v>
      </c>
      <c r="U341" s="90">
        <v>44950</v>
      </c>
      <c r="V341" s="18"/>
      <c r="W341" s="4"/>
      <c r="X341" s="4"/>
      <c r="Y341" s="4"/>
      <c r="Z341" s="19"/>
      <c r="AA341" s="4"/>
      <c r="AB341" s="19"/>
      <c r="AC341" s="19"/>
      <c r="AD341" s="19"/>
      <c r="AE341" s="4"/>
      <c r="AF341" s="19"/>
      <c r="AG341" s="19"/>
      <c r="AH341" s="19"/>
      <c r="AI341" s="19"/>
      <c r="AJ341" s="77"/>
      <c r="AK341" s="19"/>
      <c r="AL341" s="4"/>
      <c r="AM341" s="4"/>
      <c r="AN341" s="19"/>
      <c r="AO341" s="19"/>
      <c r="AP341" s="4"/>
      <c r="AQ341" s="4"/>
      <c r="AR341" s="4"/>
      <c r="AS341" s="78">
        <f>+N341+V341+W341+X341</f>
        <v>15000000</v>
      </c>
      <c r="AT341" s="79">
        <v>44950</v>
      </c>
      <c r="AU341" s="17" t="s">
        <v>1368</v>
      </c>
      <c r="AV341" s="4"/>
      <c r="AW341" s="4"/>
      <c r="AX341" s="91"/>
      <c r="AY341" s="4" t="s">
        <v>1060</v>
      </c>
      <c r="AZ341" s="80"/>
    </row>
    <row r="342" spans="1:52" s="110" customFormat="1" ht="13.5" customHeight="1" x14ac:dyDescent="0.2">
      <c r="A342" s="43" t="s">
        <v>926</v>
      </c>
      <c r="B342" s="43" t="s">
        <v>760</v>
      </c>
      <c r="C342" s="98" t="s">
        <v>1002</v>
      </c>
      <c r="D342" s="43">
        <v>341</v>
      </c>
      <c r="E342" s="43" t="s">
        <v>1003</v>
      </c>
      <c r="F342" s="43" t="s">
        <v>403</v>
      </c>
      <c r="G342" s="43" t="s">
        <v>43</v>
      </c>
      <c r="H342" s="102" t="s">
        <v>1101</v>
      </c>
      <c r="I342" s="43" t="s">
        <v>398</v>
      </c>
      <c r="J342" s="43">
        <v>80793651</v>
      </c>
      <c r="K342" s="43"/>
      <c r="L342" s="103" t="s">
        <v>584</v>
      </c>
      <c r="M342" s="100">
        <v>44854</v>
      </c>
      <c r="N342" s="101">
        <v>11375000</v>
      </c>
      <c r="O342" s="104">
        <f t="shared" si="13"/>
        <v>4490131.578947369</v>
      </c>
      <c r="P342" s="43" t="s">
        <v>1282</v>
      </c>
      <c r="Q342" s="43">
        <v>2</v>
      </c>
      <c r="R342" s="43">
        <v>16</v>
      </c>
      <c r="S342" s="43">
        <f t="shared" si="14"/>
        <v>76</v>
      </c>
      <c r="T342" s="105">
        <v>44859</v>
      </c>
      <c r="U342" s="105">
        <v>45269</v>
      </c>
      <c r="V342" s="101"/>
      <c r="W342" s="43"/>
      <c r="X342" s="43"/>
      <c r="Y342" s="43"/>
      <c r="Z342" s="100"/>
      <c r="AA342" s="43"/>
      <c r="AB342" s="100"/>
      <c r="AC342" s="100"/>
      <c r="AD342" s="100"/>
      <c r="AE342" s="43"/>
      <c r="AF342" s="100"/>
      <c r="AG342" s="100"/>
      <c r="AH342" s="100"/>
      <c r="AI342" s="100"/>
      <c r="AJ342" s="102"/>
      <c r="AK342" s="100"/>
      <c r="AL342" s="43"/>
      <c r="AM342" s="43"/>
      <c r="AN342" s="100"/>
      <c r="AO342" s="100"/>
      <c r="AP342" s="43"/>
      <c r="AQ342" s="43"/>
      <c r="AR342" s="43"/>
      <c r="AS342" s="106">
        <f>+N342+V342+W342+X342</f>
        <v>11375000</v>
      </c>
      <c r="AT342" s="107">
        <v>45269</v>
      </c>
      <c r="AU342" s="99" t="s">
        <v>1369</v>
      </c>
      <c r="AV342" s="43"/>
      <c r="AW342" s="43"/>
      <c r="AX342" s="108"/>
      <c r="AY342" s="43" t="s">
        <v>1061</v>
      </c>
      <c r="AZ342" s="109"/>
    </row>
    <row r="343" spans="1:52" s="81" customFormat="1" ht="13.5" customHeight="1" x14ac:dyDescent="0.2">
      <c r="A343" s="4" t="s">
        <v>926</v>
      </c>
      <c r="B343" s="4" t="s">
        <v>760</v>
      </c>
      <c r="C343" s="5" t="s">
        <v>977</v>
      </c>
      <c r="D343" s="4">
        <v>342</v>
      </c>
      <c r="E343" s="4" t="s">
        <v>1145</v>
      </c>
      <c r="F343" s="4" t="s">
        <v>403</v>
      </c>
      <c r="G343" s="4" t="s">
        <v>43</v>
      </c>
      <c r="H343" s="74" t="s">
        <v>1102</v>
      </c>
      <c r="I343" s="4" t="s">
        <v>398</v>
      </c>
      <c r="J343" s="4">
        <v>1019132021</v>
      </c>
      <c r="K343" s="4"/>
      <c r="L343" s="75" t="s">
        <v>584</v>
      </c>
      <c r="M343" s="19">
        <v>44854</v>
      </c>
      <c r="N343" s="18">
        <v>13650000</v>
      </c>
      <c r="O343" s="76">
        <f t="shared" si="13"/>
        <v>4550000</v>
      </c>
      <c r="P343" s="4" t="s">
        <v>1279</v>
      </c>
      <c r="Q343" s="4">
        <v>3</v>
      </c>
      <c r="R343" s="4"/>
      <c r="S343" s="4">
        <f t="shared" si="14"/>
        <v>90</v>
      </c>
      <c r="T343" s="90">
        <v>44861</v>
      </c>
      <c r="U343" s="90">
        <v>44952</v>
      </c>
      <c r="V343" s="18"/>
      <c r="W343" s="4"/>
      <c r="X343" s="4"/>
      <c r="Y343" s="4"/>
      <c r="Z343" s="19"/>
      <c r="AA343" s="4"/>
      <c r="AB343" s="19"/>
      <c r="AC343" s="19"/>
      <c r="AD343" s="19"/>
      <c r="AE343" s="4"/>
      <c r="AF343" s="19"/>
      <c r="AG343" s="19"/>
      <c r="AH343" s="19"/>
      <c r="AI343" s="19"/>
      <c r="AJ343" s="77"/>
      <c r="AK343" s="19"/>
      <c r="AL343" s="4"/>
      <c r="AM343" s="4"/>
      <c r="AN343" s="19"/>
      <c r="AO343" s="19"/>
      <c r="AP343" s="4"/>
      <c r="AQ343" s="4"/>
      <c r="AR343" s="4"/>
      <c r="AS343" s="78">
        <f>+N343+V343+W343+X343</f>
        <v>13650000</v>
      </c>
      <c r="AT343" s="79">
        <v>44952</v>
      </c>
      <c r="AU343" s="17" t="s">
        <v>1368</v>
      </c>
      <c r="AV343" s="4"/>
      <c r="AW343" s="4"/>
      <c r="AX343" s="91"/>
      <c r="AY343" s="4" t="s">
        <v>1277</v>
      </c>
      <c r="AZ343" s="80"/>
    </row>
    <row r="344" spans="1:52" s="81" customFormat="1" ht="13.5" customHeight="1" x14ac:dyDescent="0.2">
      <c r="A344" s="4" t="s">
        <v>926</v>
      </c>
      <c r="B344" s="4" t="s">
        <v>760</v>
      </c>
      <c r="C344" s="5" t="s">
        <v>1004</v>
      </c>
      <c r="D344" s="4">
        <v>343</v>
      </c>
      <c r="E344" s="4" t="s">
        <v>1146</v>
      </c>
      <c r="F344" s="4" t="s">
        <v>403</v>
      </c>
      <c r="G344" s="4" t="s">
        <v>44</v>
      </c>
      <c r="H344" s="74" t="s">
        <v>1103</v>
      </c>
      <c r="I344" s="4" t="s">
        <v>398</v>
      </c>
      <c r="J344" s="4">
        <v>24713978</v>
      </c>
      <c r="K344" s="4"/>
      <c r="L344" s="75" t="s">
        <v>585</v>
      </c>
      <c r="M344" s="19">
        <v>44854</v>
      </c>
      <c r="N344" s="18">
        <v>7272000</v>
      </c>
      <c r="O344" s="76">
        <f t="shared" si="13"/>
        <v>2727000</v>
      </c>
      <c r="P344" s="4" t="s">
        <v>1283</v>
      </c>
      <c r="Q344" s="4">
        <v>2</v>
      </c>
      <c r="R344" s="4">
        <v>20</v>
      </c>
      <c r="S344" s="4">
        <f t="shared" si="14"/>
        <v>80</v>
      </c>
      <c r="T344" s="90">
        <v>44859</v>
      </c>
      <c r="U344" s="90">
        <v>44939</v>
      </c>
      <c r="V344" s="18"/>
      <c r="W344" s="4"/>
      <c r="X344" s="4"/>
      <c r="Y344" s="4"/>
      <c r="Z344" s="19"/>
      <c r="AA344" s="4"/>
      <c r="AB344" s="19"/>
      <c r="AC344" s="19"/>
      <c r="AD344" s="19"/>
      <c r="AE344" s="4"/>
      <c r="AF344" s="19"/>
      <c r="AG344" s="19"/>
      <c r="AH344" s="19"/>
      <c r="AI344" s="19"/>
      <c r="AJ344" s="77"/>
      <c r="AK344" s="19"/>
      <c r="AL344" s="4"/>
      <c r="AM344" s="4"/>
      <c r="AN344" s="19"/>
      <c r="AO344" s="19"/>
      <c r="AP344" s="4"/>
      <c r="AQ344" s="4"/>
      <c r="AR344" s="4"/>
      <c r="AS344" s="78">
        <f>+N344+V344+W344+X344</f>
        <v>7272000</v>
      </c>
      <c r="AT344" s="79">
        <v>44939</v>
      </c>
      <c r="AU344" s="17" t="s">
        <v>1368</v>
      </c>
      <c r="AV344" s="4"/>
      <c r="AW344" s="4"/>
      <c r="AX344" s="91"/>
      <c r="AY344" s="4" t="s">
        <v>1278</v>
      </c>
      <c r="AZ344" s="80"/>
    </row>
    <row r="345" spans="1:52" s="81" customFormat="1" ht="13.5" customHeight="1" x14ac:dyDescent="0.2">
      <c r="A345" s="4" t="s">
        <v>926</v>
      </c>
      <c r="B345" s="4" t="s">
        <v>760</v>
      </c>
      <c r="C345" s="5" t="s">
        <v>1004</v>
      </c>
      <c r="D345" s="4">
        <v>344</v>
      </c>
      <c r="E345" s="4" t="s">
        <v>1146</v>
      </c>
      <c r="F345" s="4" t="s">
        <v>403</v>
      </c>
      <c r="G345" s="4" t="s">
        <v>44</v>
      </c>
      <c r="H345" s="74" t="s">
        <v>1104</v>
      </c>
      <c r="I345" s="4" t="s">
        <v>398</v>
      </c>
      <c r="J345" s="4">
        <v>1022371251</v>
      </c>
      <c r="K345" s="4"/>
      <c r="L345" s="75" t="s">
        <v>585</v>
      </c>
      <c r="M345" s="19">
        <v>44854</v>
      </c>
      <c r="N345" s="18">
        <v>7272000</v>
      </c>
      <c r="O345" s="76">
        <f t="shared" si="13"/>
        <v>2727000</v>
      </c>
      <c r="P345" s="4" t="s">
        <v>1283</v>
      </c>
      <c r="Q345" s="4">
        <v>2</v>
      </c>
      <c r="R345" s="4">
        <v>20</v>
      </c>
      <c r="S345" s="4">
        <f t="shared" si="14"/>
        <v>80</v>
      </c>
      <c r="T345" s="90">
        <v>44859</v>
      </c>
      <c r="U345" s="90">
        <v>44939</v>
      </c>
      <c r="V345" s="18"/>
      <c r="W345" s="4"/>
      <c r="X345" s="4"/>
      <c r="Y345" s="4"/>
      <c r="Z345" s="19"/>
      <c r="AA345" s="4"/>
      <c r="AB345" s="19"/>
      <c r="AC345" s="19"/>
      <c r="AD345" s="19"/>
      <c r="AE345" s="4"/>
      <c r="AF345" s="19"/>
      <c r="AG345" s="19"/>
      <c r="AH345" s="19"/>
      <c r="AI345" s="19"/>
      <c r="AJ345" s="77"/>
      <c r="AK345" s="19"/>
      <c r="AL345" s="4"/>
      <c r="AM345" s="4"/>
      <c r="AN345" s="19"/>
      <c r="AO345" s="19"/>
      <c r="AP345" s="4"/>
      <c r="AQ345" s="4"/>
      <c r="AR345" s="4"/>
      <c r="AS345" s="78">
        <f>+N345+V345+W345+X345</f>
        <v>7272000</v>
      </c>
      <c r="AT345" s="79">
        <v>44939</v>
      </c>
      <c r="AU345" s="17" t="s">
        <v>1368</v>
      </c>
      <c r="AV345" s="4"/>
      <c r="AW345" s="4"/>
      <c r="AX345" s="91"/>
      <c r="AY345" s="4" t="s">
        <v>1278</v>
      </c>
      <c r="AZ345" s="80"/>
    </row>
    <row r="346" spans="1:52" s="81" customFormat="1" ht="13.5" customHeight="1" x14ac:dyDescent="0.2">
      <c r="A346" s="4" t="s">
        <v>926</v>
      </c>
      <c r="B346" s="4" t="s">
        <v>1257</v>
      </c>
      <c r="C346" s="5" t="s">
        <v>1005</v>
      </c>
      <c r="D346" s="4">
        <v>345</v>
      </c>
      <c r="E346" s="4" t="s">
        <v>1147</v>
      </c>
      <c r="F346" s="4" t="s">
        <v>403</v>
      </c>
      <c r="G346" s="4" t="s">
        <v>43</v>
      </c>
      <c r="H346" s="74" t="s">
        <v>1105</v>
      </c>
      <c r="I346" s="4" t="s">
        <v>398</v>
      </c>
      <c r="J346" s="4">
        <v>80204048</v>
      </c>
      <c r="K346" s="4">
        <v>0</v>
      </c>
      <c r="L346" s="75" t="s">
        <v>584</v>
      </c>
      <c r="M346" s="19" t="s">
        <v>1249</v>
      </c>
      <c r="N346" s="18">
        <v>15000000</v>
      </c>
      <c r="O346" s="76">
        <v>5000000</v>
      </c>
      <c r="P346" s="4" t="s">
        <v>1260</v>
      </c>
      <c r="Q346" s="4">
        <v>3</v>
      </c>
      <c r="R346" s="4"/>
      <c r="S346" s="4"/>
      <c r="T346" s="90">
        <v>44875</v>
      </c>
      <c r="U346" s="90">
        <v>44966</v>
      </c>
      <c r="V346" s="18"/>
      <c r="W346" s="4"/>
      <c r="X346" s="4"/>
      <c r="Y346" s="4"/>
      <c r="Z346" s="19"/>
      <c r="AA346" s="4"/>
      <c r="AB346" s="19"/>
      <c r="AC346" s="19"/>
      <c r="AD346" s="19"/>
      <c r="AE346" s="4"/>
      <c r="AF346" s="19"/>
      <c r="AG346" s="19"/>
      <c r="AH346" s="19"/>
      <c r="AI346" s="19"/>
      <c r="AJ346" s="77"/>
      <c r="AK346" s="19"/>
      <c r="AL346" s="4"/>
      <c r="AM346" s="4"/>
      <c r="AN346" s="19"/>
      <c r="AO346" s="19"/>
      <c r="AP346" s="4"/>
      <c r="AQ346" s="4"/>
      <c r="AR346" s="4"/>
      <c r="AS346" s="78">
        <f>+N346+V346+W346+X346</f>
        <v>15000000</v>
      </c>
      <c r="AT346" s="79">
        <v>44966</v>
      </c>
      <c r="AU346" s="17" t="s">
        <v>1368</v>
      </c>
      <c r="AV346" s="4"/>
      <c r="AW346" s="4"/>
      <c r="AX346" s="91"/>
      <c r="AY346" s="4" t="s">
        <v>1239</v>
      </c>
      <c r="AZ346" s="80"/>
    </row>
    <row r="347" spans="1:52" s="73" customFormat="1" ht="13.5" customHeight="1" x14ac:dyDescent="0.25">
      <c r="A347" s="92" t="s">
        <v>1232</v>
      </c>
      <c r="B347" s="92" t="s">
        <v>1232</v>
      </c>
      <c r="C347" s="92" t="s">
        <v>1232</v>
      </c>
      <c r="D347" s="92" t="s">
        <v>1232</v>
      </c>
      <c r="E347" s="92" t="s">
        <v>1232</v>
      </c>
      <c r="F347" s="92" t="s">
        <v>1232</v>
      </c>
      <c r="G347" s="92" t="s">
        <v>1232</v>
      </c>
      <c r="H347" s="92" t="s">
        <v>1232</v>
      </c>
      <c r="I347" s="92" t="s">
        <v>1232</v>
      </c>
      <c r="J347" s="92" t="s">
        <v>1232</v>
      </c>
      <c r="K347" s="92" t="s">
        <v>1232</v>
      </c>
      <c r="L347" s="92" t="s">
        <v>1232</v>
      </c>
      <c r="M347" s="127" t="s">
        <v>1232</v>
      </c>
      <c r="N347" s="92" t="s">
        <v>1232</v>
      </c>
      <c r="O347" s="92" t="s">
        <v>1232</v>
      </c>
      <c r="P347" s="92" t="s">
        <v>1232</v>
      </c>
      <c r="Q347" s="92" t="s">
        <v>1232</v>
      </c>
      <c r="R347" s="92" t="s">
        <v>1232</v>
      </c>
      <c r="S347" s="92" t="s">
        <v>1232</v>
      </c>
      <c r="T347" s="127" t="s">
        <v>1232</v>
      </c>
      <c r="U347" s="127" t="s">
        <v>1232</v>
      </c>
      <c r="V347" s="92" t="s">
        <v>1232</v>
      </c>
      <c r="W347" s="92" t="s">
        <v>1232</v>
      </c>
      <c r="X347" s="92" t="s">
        <v>1232</v>
      </c>
      <c r="Y347" s="92" t="s">
        <v>1232</v>
      </c>
      <c r="Z347" s="127" t="s">
        <v>1232</v>
      </c>
      <c r="AA347" s="92" t="s">
        <v>1232</v>
      </c>
      <c r="AB347" s="127" t="s">
        <v>1232</v>
      </c>
      <c r="AC347" s="127" t="s">
        <v>1232</v>
      </c>
      <c r="AD347" s="127" t="s">
        <v>1232</v>
      </c>
      <c r="AE347" s="92" t="s">
        <v>1232</v>
      </c>
      <c r="AF347" s="127" t="s">
        <v>1232</v>
      </c>
      <c r="AG347" s="127" t="s">
        <v>1232</v>
      </c>
      <c r="AH347" s="127" t="s">
        <v>1232</v>
      </c>
      <c r="AI347" s="127" t="s">
        <v>1232</v>
      </c>
      <c r="AJ347" s="92" t="s">
        <v>1232</v>
      </c>
      <c r="AK347" s="92" t="s">
        <v>1232</v>
      </c>
      <c r="AL347" s="92" t="s">
        <v>1232</v>
      </c>
      <c r="AM347" s="92" t="s">
        <v>1232</v>
      </c>
      <c r="AN347" s="127" t="s">
        <v>1232</v>
      </c>
      <c r="AO347" s="127" t="s">
        <v>1232</v>
      </c>
      <c r="AP347" s="92" t="s">
        <v>1232</v>
      </c>
      <c r="AQ347" s="92" t="s">
        <v>1232</v>
      </c>
      <c r="AR347" s="92" t="s">
        <v>1232</v>
      </c>
      <c r="AS347" s="92" t="s">
        <v>1232</v>
      </c>
      <c r="AT347" s="92" t="s">
        <v>1232</v>
      </c>
      <c r="AU347" s="92" t="s">
        <v>1232</v>
      </c>
      <c r="AV347" s="92" t="s">
        <v>1232</v>
      </c>
      <c r="AW347" s="92" t="s">
        <v>1232</v>
      </c>
      <c r="AX347" s="92" t="s">
        <v>1232</v>
      </c>
      <c r="AY347" s="92" t="s">
        <v>1232</v>
      </c>
    </row>
    <row r="348" spans="1:52" s="81" customFormat="1" ht="13.5" customHeight="1" x14ac:dyDescent="0.2">
      <c r="A348" s="4" t="s">
        <v>926</v>
      </c>
      <c r="B348" s="4" t="s">
        <v>1257</v>
      </c>
      <c r="C348" s="5" t="s">
        <v>1118</v>
      </c>
      <c r="D348" s="4">
        <v>347</v>
      </c>
      <c r="E348" s="4" t="s">
        <v>1148</v>
      </c>
      <c r="F348" s="4" t="s">
        <v>403</v>
      </c>
      <c r="G348" s="4" t="s">
        <v>43</v>
      </c>
      <c r="H348" s="74" t="s">
        <v>1110</v>
      </c>
      <c r="I348" s="4" t="s">
        <v>398</v>
      </c>
      <c r="J348" s="4">
        <v>3109701</v>
      </c>
      <c r="K348" s="4">
        <v>6</v>
      </c>
      <c r="L348" s="75" t="s">
        <v>584</v>
      </c>
      <c r="M348" s="19" t="s">
        <v>1249</v>
      </c>
      <c r="N348" s="18">
        <v>13650000</v>
      </c>
      <c r="O348" s="76">
        <f>N348/3</f>
        <v>4550000</v>
      </c>
      <c r="P348" s="4" t="s">
        <v>1260</v>
      </c>
      <c r="Q348" s="4">
        <v>3</v>
      </c>
      <c r="R348" s="4"/>
      <c r="S348" s="4"/>
      <c r="T348" s="90">
        <v>44875</v>
      </c>
      <c r="U348" s="90">
        <v>44966</v>
      </c>
      <c r="V348" s="18"/>
      <c r="W348" s="4"/>
      <c r="X348" s="4"/>
      <c r="Y348" s="4"/>
      <c r="Z348" s="19"/>
      <c r="AA348" s="4"/>
      <c r="AB348" s="19"/>
      <c r="AC348" s="19"/>
      <c r="AD348" s="19"/>
      <c r="AE348" s="4"/>
      <c r="AF348" s="19"/>
      <c r="AG348" s="19"/>
      <c r="AH348" s="19"/>
      <c r="AI348" s="19"/>
      <c r="AJ348" s="77"/>
      <c r="AK348" s="19"/>
      <c r="AL348" s="4"/>
      <c r="AM348" s="4"/>
      <c r="AN348" s="19"/>
      <c r="AO348" s="19"/>
      <c r="AP348" s="4"/>
      <c r="AQ348" s="4"/>
      <c r="AR348" s="4"/>
      <c r="AS348" s="78">
        <f>+N348+V348+W348+X348</f>
        <v>13650000</v>
      </c>
      <c r="AT348" s="79">
        <v>44966</v>
      </c>
      <c r="AU348" s="17" t="s">
        <v>1368</v>
      </c>
      <c r="AV348" s="4"/>
      <c r="AW348" s="4"/>
      <c r="AX348" s="91"/>
      <c r="AY348" s="4" t="s">
        <v>1240</v>
      </c>
      <c r="AZ348" s="80"/>
    </row>
    <row r="349" spans="1:52" s="110" customFormat="1" ht="13.5" customHeight="1" x14ac:dyDescent="0.2">
      <c r="A349" s="43" t="s">
        <v>926</v>
      </c>
      <c r="B349" s="43" t="s">
        <v>1136</v>
      </c>
      <c r="C349" s="98" t="s">
        <v>1119</v>
      </c>
      <c r="D349" s="43">
        <v>348</v>
      </c>
      <c r="E349" s="43" t="s">
        <v>1149</v>
      </c>
      <c r="F349" s="43" t="s">
        <v>758</v>
      </c>
      <c r="G349" s="43" t="s">
        <v>48</v>
      </c>
      <c r="H349" s="102" t="s">
        <v>1111</v>
      </c>
      <c r="I349" s="43" t="s">
        <v>398</v>
      </c>
      <c r="J349" s="43">
        <v>901146579</v>
      </c>
      <c r="K349" s="43">
        <v>8</v>
      </c>
      <c r="L349" s="103" t="s">
        <v>1139</v>
      </c>
      <c r="M349" s="100" t="s">
        <v>1250</v>
      </c>
      <c r="N349" s="101">
        <v>51846000</v>
      </c>
      <c r="O349" s="104"/>
      <c r="P349" s="43" t="s">
        <v>1261</v>
      </c>
      <c r="Q349" s="43"/>
      <c r="R349" s="43"/>
      <c r="S349" s="43"/>
      <c r="T349" s="105">
        <v>44869</v>
      </c>
      <c r="U349" s="105">
        <v>44988</v>
      </c>
      <c r="V349" s="101"/>
      <c r="W349" s="43"/>
      <c r="X349" s="43"/>
      <c r="Y349" s="43"/>
      <c r="Z349" s="100"/>
      <c r="AA349" s="43"/>
      <c r="AB349" s="100"/>
      <c r="AC349" s="100"/>
      <c r="AD349" s="100"/>
      <c r="AE349" s="43"/>
      <c r="AF349" s="100"/>
      <c r="AG349" s="100"/>
      <c r="AH349" s="100"/>
      <c r="AI349" s="100"/>
      <c r="AJ349" s="102"/>
      <c r="AK349" s="100"/>
      <c r="AL349" s="43"/>
      <c r="AM349" s="43"/>
      <c r="AN349" s="100"/>
      <c r="AO349" s="100"/>
      <c r="AP349" s="43"/>
      <c r="AQ349" s="43"/>
      <c r="AR349" s="43"/>
      <c r="AS349" s="106">
        <f>+N349+V349+W349+X349</f>
        <v>51846000</v>
      </c>
      <c r="AT349" s="107">
        <v>44988</v>
      </c>
      <c r="AU349" s="99" t="s">
        <v>1368</v>
      </c>
      <c r="AV349" s="43"/>
      <c r="AW349" s="43"/>
      <c r="AX349" s="108"/>
      <c r="AY349" s="43" t="s">
        <v>1241</v>
      </c>
      <c r="AZ349" s="109"/>
    </row>
    <row r="350" spans="1:52" s="81" customFormat="1" ht="13.5" customHeight="1" x14ac:dyDescent="0.2">
      <c r="A350" s="4" t="s">
        <v>926</v>
      </c>
      <c r="B350" s="4" t="s">
        <v>1259</v>
      </c>
      <c r="C350" s="5" t="s">
        <v>1120</v>
      </c>
      <c r="D350" s="4">
        <v>349</v>
      </c>
      <c r="E350" s="4" t="s">
        <v>1150</v>
      </c>
      <c r="F350" s="4" t="s">
        <v>403</v>
      </c>
      <c r="G350" s="4" t="s">
        <v>49</v>
      </c>
      <c r="H350" s="74" t="s">
        <v>1112</v>
      </c>
      <c r="I350" s="4" t="s">
        <v>398</v>
      </c>
      <c r="J350" s="4">
        <v>901211678</v>
      </c>
      <c r="K350" s="4">
        <v>7</v>
      </c>
      <c r="L350" s="75" t="s">
        <v>1139</v>
      </c>
      <c r="M350" s="19" t="s">
        <v>1251</v>
      </c>
      <c r="N350" s="18">
        <v>18016600</v>
      </c>
      <c r="O350" s="76"/>
      <c r="P350" s="4" t="s">
        <v>1262</v>
      </c>
      <c r="Q350" s="4"/>
      <c r="R350" s="4"/>
      <c r="S350" s="4"/>
      <c r="T350" s="90" t="s">
        <v>1255</v>
      </c>
      <c r="U350" s="90">
        <v>44915</v>
      </c>
      <c r="V350" s="18"/>
      <c r="W350" s="4"/>
      <c r="X350" s="4"/>
      <c r="Y350" s="4"/>
      <c r="Z350" s="19"/>
      <c r="AA350" s="4"/>
      <c r="AB350" s="19"/>
      <c r="AC350" s="19"/>
      <c r="AD350" s="19"/>
      <c r="AE350" s="4"/>
      <c r="AF350" s="19"/>
      <c r="AG350" s="19"/>
      <c r="AH350" s="19"/>
      <c r="AI350" s="19"/>
      <c r="AJ350" s="77"/>
      <c r="AK350" s="19"/>
      <c r="AL350" s="4"/>
      <c r="AM350" s="4"/>
      <c r="AN350" s="19"/>
      <c r="AO350" s="19"/>
      <c r="AP350" s="4"/>
      <c r="AQ350" s="4"/>
      <c r="AR350" s="4"/>
      <c r="AS350" s="78">
        <f>+N350+V350+W350+X350</f>
        <v>18016600</v>
      </c>
      <c r="AT350" s="79">
        <v>44915</v>
      </c>
      <c r="AU350" s="17" t="s">
        <v>1368</v>
      </c>
      <c r="AV350" s="4"/>
      <c r="AW350" s="4"/>
      <c r="AX350" s="91"/>
      <c r="AY350" s="4" t="s">
        <v>1242</v>
      </c>
      <c r="AZ350" s="80"/>
    </row>
    <row r="351" spans="1:52" s="81" customFormat="1" ht="13.5" customHeight="1" x14ac:dyDescent="0.2">
      <c r="A351" s="4" t="s">
        <v>926</v>
      </c>
      <c r="B351" s="4" t="s">
        <v>1257</v>
      </c>
      <c r="C351" s="5" t="s">
        <v>1121</v>
      </c>
      <c r="D351" s="4">
        <v>350</v>
      </c>
      <c r="E351" s="4" t="s">
        <v>1151</v>
      </c>
      <c r="F351" s="4" t="s">
        <v>403</v>
      </c>
      <c r="G351" s="4" t="s">
        <v>43</v>
      </c>
      <c r="H351" s="74" t="s">
        <v>1113</v>
      </c>
      <c r="I351" s="4" t="s">
        <v>398</v>
      </c>
      <c r="J351" s="4">
        <v>19438867</v>
      </c>
      <c r="K351" s="4">
        <v>9</v>
      </c>
      <c r="L351" s="75" t="s">
        <v>584</v>
      </c>
      <c r="M351" s="19" t="s">
        <v>1252</v>
      </c>
      <c r="N351" s="18">
        <v>12068000</v>
      </c>
      <c r="O351" s="76"/>
      <c r="P351" s="4" t="s">
        <v>1263</v>
      </c>
      <c r="Q351" s="4">
        <v>2</v>
      </c>
      <c r="R351" s="4">
        <v>10</v>
      </c>
      <c r="S351" s="4"/>
      <c r="T351" s="90">
        <v>44867</v>
      </c>
      <c r="U351" s="90">
        <v>44937</v>
      </c>
      <c r="V351" s="18"/>
      <c r="W351" s="4"/>
      <c r="X351" s="4"/>
      <c r="Y351" s="4"/>
      <c r="Z351" s="19"/>
      <c r="AA351" s="4"/>
      <c r="AB351" s="19"/>
      <c r="AC351" s="19"/>
      <c r="AD351" s="19"/>
      <c r="AE351" s="4"/>
      <c r="AF351" s="19"/>
      <c r="AG351" s="19"/>
      <c r="AH351" s="19"/>
      <c r="AI351" s="19"/>
      <c r="AJ351" s="77"/>
      <c r="AK351" s="19"/>
      <c r="AL351" s="4"/>
      <c r="AM351" s="4"/>
      <c r="AN351" s="19"/>
      <c r="AO351" s="19"/>
      <c r="AP351" s="4"/>
      <c r="AQ351" s="4"/>
      <c r="AR351" s="4"/>
      <c r="AS351" s="78">
        <f>+N351+V351+W351+X351</f>
        <v>12068000</v>
      </c>
      <c r="AT351" s="79">
        <v>44937</v>
      </c>
      <c r="AU351" s="17" t="s">
        <v>1368</v>
      </c>
      <c r="AV351" s="4"/>
      <c r="AW351" s="4"/>
      <c r="AX351" s="91"/>
      <c r="AY351" s="4" t="s">
        <v>1243</v>
      </c>
      <c r="AZ351" s="80"/>
    </row>
    <row r="352" spans="1:52" s="81" customFormat="1" ht="13.5" customHeight="1" x14ac:dyDescent="0.2">
      <c r="A352" s="4" t="s">
        <v>926</v>
      </c>
      <c r="B352" s="4" t="s">
        <v>1257</v>
      </c>
      <c r="C352" s="5" t="s">
        <v>1122</v>
      </c>
      <c r="D352" s="4">
        <v>351</v>
      </c>
      <c r="E352" s="4" t="s">
        <v>1152</v>
      </c>
      <c r="F352" s="4" t="s">
        <v>403</v>
      </c>
      <c r="G352" s="4" t="s">
        <v>43</v>
      </c>
      <c r="H352" s="74" t="s">
        <v>1114</v>
      </c>
      <c r="I352" s="4" t="s">
        <v>398</v>
      </c>
      <c r="J352" s="4">
        <v>1024519316</v>
      </c>
      <c r="K352" s="4">
        <v>1</v>
      </c>
      <c r="L352" s="75" t="s">
        <v>584</v>
      </c>
      <c r="M352" s="19" t="s">
        <v>1252</v>
      </c>
      <c r="N352" s="18">
        <v>10616667</v>
      </c>
      <c r="O352" s="76"/>
      <c r="P352" s="4" t="s">
        <v>1263</v>
      </c>
      <c r="Q352" s="4">
        <v>2</v>
      </c>
      <c r="R352" s="4">
        <v>10</v>
      </c>
      <c r="S352" s="4"/>
      <c r="T352" s="90">
        <v>44867</v>
      </c>
      <c r="U352" s="90">
        <v>44937</v>
      </c>
      <c r="V352" s="18"/>
      <c r="W352" s="4"/>
      <c r="X352" s="4"/>
      <c r="Y352" s="4"/>
      <c r="Z352" s="19"/>
      <c r="AA352" s="4"/>
      <c r="AB352" s="19"/>
      <c r="AC352" s="19"/>
      <c r="AD352" s="19"/>
      <c r="AE352" s="4"/>
      <c r="AF352" s="19"/>
      <c r="AG352" s="19"/>
      <c r="AH352" s="19"/>
      <c r="AI352" s="19"/>
      <c r="AJ352" s="77"/>
      <c r="AK352" s="19"/>
      <c r="AL352" s="4"/>
      <c r="AM352" s="4"/>
      <c r="AN352" s="19"/>
      <c r="AO352" s="19"/>
      <c r="AP352" s="4"/>
      <c r="AQ352" s="4"/>
      <c r="AR352" s="4"/>
      <c r="AS352" s="78">
        <f>+N352+V352+W352+X352</f>
        <v>10616667</v>
      </c>
      <c r="AT352" s="79">
        <v>44937</v>
      </c>
      <c r="AU352" s="17" t="s">
        <v>1368</v>
      </c>
      <c r="AV352" s="4"/>
      <c r="AW352" s="4"/>
      <c r="AX352" s="91"/>
      <c r="AY352" s="4" t="s">
        <v>1244</v>
      </c>
      <c r="AZ352" s="80"/>
    </row>
    <row r="353" spans="1:52" s="124" customFormat="1" x14ac:dyDescent="0.2">
      <c r="A353" s="111"/>
      <c r="B353" s="112" t="s">
        <v>1257</v>
      </c>
      <c r="C353" s="113" t="s">
        <v>1123</v>
      </c>
      <c r="D353" s="42">
        <v>352</v>
      </c>
      <c r="E353" s="114" t="s">
        <v>1172</v>
      </c>
      <c r="F353" s="43" t="s">
        <v>1165</v>
      </c>
      <c r="G353" s="43" t="s">
        <v>54</v>
      </c>
      <c r="H353" s="116" t="s">
        <v>1115</v>
      </c>
      <c r="I353" s="117" t="s">
        <v>1128</v>
      </c>
      <c r="J353" s="43">
        <v>900062917</v>
      </c>
      <c r="K353" s="115">
        <v>9</v>
      </c>
      <c r="L353" s="115" t="s">
        <v>1139</v>
      </c>
      <c r="M353" s="100">
        <v>44904</v>
      </c>
      <c r="N353" s="101">
        <v>2090000</v>
      </c>
      <c r="O353" s="118" t="s">
        <v>1139</v>
      </c>
      <c r="P353" s="42" t="s">
        <v>1274</v>
      </c>
      <c r="Q353" s="42">
        <v>10</v>
      </c>
      <c r="R353" s="42"/>
      <c r="S353" s="119"/>
      <c r="T353" s="121">
        <v>44907</v>
      </c>
      <c r="U353" s="121">
        <v>45210</v>
      </c>
      <c r="V353" s="101"/>
      <c r="W353" s="112"/>
      <c r="X353" s="112"/>
      <c r="Y353" s="112"/>
      <c r="Z353" s="122"/>
      <c r="AA353" s="112"/>
      <c r="AB353" s="122"/>
      <c r="AC353" s="100"/>
      <c r="AD353" s="100"/>
      <c r="AE353" s="43"/>
      <c r="AF353" s="100"/>
      <c r="AG353" s="100"/>
      <c r="AH353" s="100"/>
      <c r="AI353" s="100"/>
      <c r="AJ353" s="112"/>
      <c r="AK353" s="100"/>
      <c r="AL353" s="112"/>
      <c r="AM353" s="112"/>
      <c r="AN353" s="122"/>
      <c r="AO353" s="122"/>
      <c r="AP353" s="112"/>
      <c r="AQ353" s="112"/>
      <c r="AR353" s="112"/>
      <c r="AS353" s="106">
        <f>+N353+V353+W353+X353</f>
        <v>2090000</v>
      </c>
      <c r="AT353" s="123">
        <v>45210</v>
      </c>
      <c r="AU353" s="120" t="s">
        <v>1369</v>
      </c>
      <c r="AV353" s="112"/>
      <c r="AW353" s="112"/>
      <c r="AX353" s="112"/>
      <c r="AY353" s="43" t="s">
        <v>1284</v>
      </c>
    </row>
    <row r="354" spans="1:52" s="73" customFormat="1" ht="13.5" customHeight="1" x14ac:dyDescent="0.25">
      <c r="A354" s="92" t="s">
        <v>1232</v>
      </c>
      <c r="B354" s="92" t="s">
        <v>1232</v>
      </c>
      <c r="C354" s="92" t="s">
        <v>1232</v>
      </c>
      <c r="D354" s="92" t="s">
        <v>1232</v>
      </c>
      <c r="E354" s="92" t="s">
        <v>1232</v>
      </c>
      <c r="F354" s="92" t="s">
        <v>1232</v>
      </c>
      <c r="G354" s="92" t="s">
        <v>1232</v>
      </c>
      <c r="H354" s="92" t="s">
        <v>1232</v>
      </c>
      <c r="I354" s="92" t="s">
        <v>1232</v>
      </c>
      <c r="J354" s="92" t="s">
        <v>1232</v>
      </c>
      <c r="K354" s="92" t="s">
        <v>1232</v>
      </c>
      <c r="L354" s="92" t="s">
        <v>1232</v>
      </c>
      <c r="M354" s="127" t="s">
        <v>1232</v>
      </c>
      <c r="N354" s="92" t="s">
        <v>1232</v>
      </c>
      <c r="O354" s="92" t="s">
        <v>1232</v>
      </c>
      <c r="P354" s="92" t="s">
        <v>1232</v>
      </c>
      <c r="Q354" s="92" t="s">
        <v>1232</v>
      </c>
      <c r="R354" s="92" t="s">
        <v>1232</v>
      </c>
      <c r="S354" s="92" t="s">
        <v>1232</v>
      </c>
      <c r="T354" s="127" t="s">
        <v>1232</v>
      </c>
      <c r="U354" s="127" t="s">
        <v>1232</v>
      </c>
      <c r="V354" s="92" t="s">
        <v>1232</v>
      </c>
      <c r="W354" s="92" t="s">
        <v>1232</v>
      </c>
      <c r="X354" s="92" t="s">
        <v>1232</v>
      </c>
      <c r="Y354" s="92" t="s">
        <v>1232</v>
      </c>
      <c r="Z354" s="127" t="s">
        <v>1232</v>
      </c>
      <c r="AA354" s="92" t="s">
        <v>1232</v>
      </c>
      <c r="AB354" s="127" t="s">
        <v>1232</v>
      </c>
      <c r="AC354" s="127" t="s">
        <v>1232</v>
      </c>
      <c r="AD354" s="127" t="s">
        <v>1232</v>
      </c>
      <c r="AE354" s="92" t="s">
        <v>1232</v>
      </c>
      <c r="AF354" s="127" t="s">
        <v>1232</v>
      </c>
      <c r="AG354" s="127" t="s">
        <v>1232</v>
      </c>
      <c r="AH354" s="127" t="s">
        <v>1232</v>
      </c>
      <c r="AI354" s="127" t="s">
        <v>1232</v>
      </c>
      <c r="AJ354" s="92" t="s">
        <v>1232</v>
      </c>
      <c r="AK354" s="92" t="s">
        <v>1232</v>
      </c>
      <c r="AL354" s="92" t="s">
        <v>1232</v>
      </c>
      <c r="AM354" s="92" t="s">
        <v>1232</v>
      </c>
      <c r="AN354" s="127" t="s">
        <v>1232</v>
      </c>
      <c r="AO354" s="127" t="s">
        <v>1232</v>
      </c>
      <c r="AP354" s="92" t="s">
        <v>1232</v>
      </c>
      <c r="AQ354" s="92" t="s">
        <v>1232</v>
      </c>
      <c r="AR354" s="92" t="s">
        <v>1232</v>
      </c>
      <c r="AS354" s="92" t="s">
        <v>1232</v>
      </c>
      <c r="AT354" s="92" t="s">
        <v>1232</v>
      </c>
      <c r="AU354" s="92" t="s">
        <v>1232</v>
      </c>
      <c r="AV354" s="92" t="s">
        <v>1232</v>
      </c>
      <c r="AW354" s="92" t="s">
        <v>1232</v>
      </c>
      <c r="AX354" s="92" t="s">
        <v>1232</v>
      </c>
      <c r="AY354" s="92" t="s">
        <v>1232</v>
      </c>
    </row>
    <row r="355" spans="1:52" s="81" customFormat="1" ht="13.5" customHeight="1" x14ac:dyDescent="0.2">
      <c r="A355" s="4" t="s">
        <v>926</v>
      </c>
      <c r="B355" s="4" t="s">
        <v>1257</v>
      </c>
      <c r="C355" s="5" t="s">
        <v>1124</v>
      </c>
      <c r="D355" s="4">
        <v>354</v>
      </c>
      <c r="E355" s="4" t="s">
        <v>1153</v>
      </c>
      <c r="F355" s="4" t="s">
        <v>403</v>
      </c>
      <c r="G355" s="4" t="s">
        <v>44</v>
      </c>
      <c r="H355" s="74" t="s">
        <v>1116</v>
      </c>
      <c r="I355" s="4" t="s">
        <v>398</v>
      </c>
      <c r="J355" s="4">
        <v>79659578</v>
      </c>
      <c r="K355" s="4">
        <v>1</v>
      </c>
      <c r="L355" s="75" t="s">
        <v>584</v>
      </c>
      <c r="M355" s="19" t="s">
        <v>1251</v>
      </c>
      <c r="N355" s="18">
        <v>5833333</v>
      </c>
      <c r="O355" s="76"/>
      <c r="P355" s="4" t="s">
        <v>1264</v>
      </c>
      <c r="Q355" s="4">
        <v>1</v>
      </c>
      <c r="R355" s="4">
        <v>20</v>
      </c>
      <c r="S355" s="4"/>
      <c r="T355" s="90" t="s">
        <v>1254</v>
      </c>
      <c r="U355" s="90">
        <v>44933</v>
      </c>
      <c r="V355" s="18"/>
      <c r="W355" s="4"/>
      <c r="X355" s="4"/>
      <c r="Y355" s="4"/>
      <c r="Z355" s="19"/>
      <c r="AA355" s="4"/>
      <c r="AB355" s="19"/>
      <c r="AC355" s="19"/>
      <c r="AD355" s="19"/>
      <c r="AE355" s="4"/>
      <c r="AF355" s="19"/>
      <c r="AG355" s="19"/>
      <c r="AH355" s="19"/>
      <c r="AI355" s="19"/>
      <c r="AJ355" s="77"/>
      <c r="AK355" s="19"/>
      <c r="AL355" s="4"/>
      <c r="AM355" s="4"/>
      <c r="AN355" s="19"/>
      <c r="AO355" s="19"/>
      <c r="AP355" s="4"/>
      <c r="AQ355" s="4"/>
      <c r="AR355" s="4"/>
      <c r="AS355" s="78">
        <f>+N355+V355+W355+X355</f>
        <v>5833333</v>
      </c>
      <c r="AT355" s="79">
        <v>44933</v>
      </c>
      <c r="AU355" s="17" t="s">
        <v>1368</v>
      </c>
      <c r="AV355" s="4"/>
      <c r="AW355" s="4"/>
      <c r="AX355" s="91"/>
      <c r="AY355" s="4" t="s">
        <v>1244</v>
      </c>
      <c r="AZ355" s="80"/>
    </row>
    <row r="356" spans="1:52" s="81" customFormat="1" ht="13.5" customHeight="1" x14ac:dyDescent="0.2">
      <c r="A356" s="4" t="s">
        <v>926</v>
      </c>
      <c r="B356" s="4" t="s">
        <v>1257</v>
      </c>
      <c r="C356" s="5" t="s">
        <v>1124</v>
      </c>
      <c r="D356" s="4">
        <v>355</v>
      </c>
      <c r="E356" s="4" t="s">
        <v>1154</v>
      </c>
      <c r="F356" s="4" t="s">
        <v>403</v>
      </c>
      <c r="G356" s="4" t="s">
        <v>44</v>
      </c>
      <c r="H356" s="74" t="s">
        <v>1117</v>
      </c>
      <c r="I356" s="4" t="s">
        <v>398</v>
      </c>
      <c r="J356" s="4">
        <v>80221837</v>
      </c>
      <c r="K356" s="4">
        <v>7</v>
      </c>
      <c r="L356" s="75" t="s">
        <v>584</v>
      </c>
      <c r="M356" s="19" t="s">
        <v>1251</v>
      </c>
      <c r="N356" s="18">
        <v>5833333</v>
      </c>
      <c r="O356" s="76">
        <v>3500000</v>
      </c>
      <c r="P356" s="4" t="s">
        <v>1264</v>
      </c>
      <c r="Q356" s="4">
        <v>1</v>
      </c>
      <c r="R356" s="4">
        <v>20</v>
      </c>
      <c r="S356" s="4"/>
      <c r="T356" s="90" t="s">
        <v>1254</v>
      </c>
      <c r="U356" s="90">
        <v>44933</v>
      </c>
      <c r="V356" s="18"/>
      <c r="W356" s="4"/>
      <c r="X356" s="4"/>
      <c r="Y356" s="4"/>
      <c r="Z356" s="19"/>
      <c r="AA356" s="4"/>
      <c r="AB356" s="19"/>
      <c r="AC356" s="19"/>
      <c r="AD356" s="19"/>
      <c r="AE356" s="4"/>
      <c r="AF356" s="19"/>
      <c r="AG356" s="19"/>
      <c r="AH356" s="19"/>
      <c r="AI356" s="19"/>
      <c r="AJ356" s="77"/>
      <c r="AK356" s="19"/>
      <c r="AL356" s="4"/>
      <c r="AM356" s="4"/>
      <c r="AN356" s="19"/>
      <c r="AO356" s="19"/>
      <c r="AP356" s="4"/>
      <c r="AQ356" s="4"/>
      <c r="AR356" s="4"/>
      <c r="AS356" s="78">
        <f>+N356+V356+W356+X356</f>
        <v>5833333</v>
      </c>
      <c r="AT356" s="79">
        <v>44933</v>
      </c>
      <c r="AU356" s="17" t="s">
        <v>1368</v>
      </c>
      <c r="AV356" s="4"/>
      <c r="AW356" s="4"/>
      <c r="AX356" s="91"/>
      <c r="AY356" s="4" t="s">
        <v>1245</v>
      </c>
      <c r="AZ356" s="80"/>
    </row>
    <row r="357" spans="1:52" s="81" customFormat="1" ht="13.5" customHeight="1" x14ac:dyDescent="0.2">
      <c r="A357" s="4" t="s">
        <v>926</v>
      </c>
      <c r="B357" s="4" t="s">
        <v>1259</v>
      </c>
      <c r="C357" s="5" t="s">
        <v>1125</v>
      </c>
      <c r="D357" s="4">
        <v>356</v>
      </c>
      <c r="E357" s="4" t="s">
        <v>1155</v>
      </c>
      <c r="F357" s="4" t="s">
        <v>1163</v>
      </c>
      <c r="G357" s="4" t="s">
        <v>51</v>
      </c>
      <c r="H357" s="4" t="s">
        <v>1362</v>
      </c>
      <c r="I357" s="4" t="s">
        <v>1128</v>
      </c>
      <c r="J357" s="4">
        <v>9015786822</v>
      </c>
      <c r="K357" s="4">
        <v>2</v>
      </c>
      <c r="L357" s="75" t="s">
        <v>1139</v>
      </c>
      <c r="M357" s="19" t="s">
        <v>1253</v>
      </c>
      <c r="N357" s="18">
        <v>27376511</v>
      </c>
      <c r="O357" s="76"/>
      <c r="P357" s="4" t="s">
        <v>1265</v>
      </c>
      <c r="Q357" s="4">
        <v>2</v>
      </c>
      <c r="R357" s="4"/>
      <c r="S357" s="4"/>
      <c r="T357" s="90">
        <v>44886</v>
      </c>
      <c r="U357" s="90">
        <v>44946</v>
      </c>
      <c r="V357" s="18"/>
      <c r="W357" s="4"/>
      <c r="X357" s="4"/>
      <c r="Y357" s="4"/>
      <c r="Z357" s="19"/>
      <c r="AA357" s="4"/>
      <c r="AB357" s="19"/>
      <c r="AC357" s="19"/>
      <c r="AD357" s="19"/>
      <c r="AE357" s="4"/>
      <c r="AF357" s="19"/>
      <c r="AG357" s="19"/>
      <c r="AH357" s="19"/>
      <c r="AI357" s="19"/>
      <c r="AJ357" s="77"/>
      <c r="AK357" s="19"/>
      <c r="AL357" s="4"/>
      <c r="AM357" s="4"/>
      <c r="AN357" s="19"/>
      <c r="AO357" s="19"/>
      <c r="AP357" s="4"/>
      <c r="AQ357" s="4"/>
      <c r="AR357" s="4"/>
      <c r="AS357" s="78">
        <f>+N357+V357+W357+X357</f>
        <v>27376511</v>
      </c>
      <c r="AT357" s="79">
        <v>44946</v>
      </c>
      <c r="AU357" s="17" t="s">
        <v>1368</v>
      </c>
      <c r="AV357" s="4"/>
      <c r="AW357" s="4"/>
      <c r="AX357" s="91"/>
      <c r="AY357" s="4" t="s">
        <v>1246</v>
      </c>
      <c r="AZ357" s="80"/>
    </row>
    <row r="358" spans="1:52" s="81" customFormat="1" ht="13.5" customHeight="1" x14ac:dyDescent="0.2">
      <c r="A358" s="4" t="s">
        <v>926</v>
      </c>
      <c r="B358" s="4" t="s">
        <v>1257</v>
      </c>
      <c r="C358" s="5" t="s">
        <v>1126</v>
      </c>
      <c r="D358" s="4">
        <v>357</v>
      </c>
      <c r="E358" s="4" t="s">
        <v>1156</v>
      </c>
      <c r="F358" s="4" t="s">
        <v>403</v>
      </c>
      <c r="G358" s="4" t="s">
        <v>43</v>
      </c>
      <c r="H358" s="74" t="s">
        <v>381</v>
      </c>
      <c r="I358" s="4" t="s">
        <v>398</v>
      </c>
      <c r="J358" s="4">
        <v>1069720354</v>
      </c>
      <c r="K358" s="4">
        <v>3</v>
      </c>
      <c r="L358" s="75" t="s">
        <v>584</v>
      </c>
      <c r="M358" s="19" t="s">
        <v>1253</v>
      </c>
      <c r="N358" s="18">
        <v>7583333</v>
      </c>
      <c r="O358" s="76"/>
      <c r="P358" s="4" t="s">
        <v>1264</v>
      </c>
      <c r="Q358" s="4">
        <v>1</v>
      </c>
      <c r="R358" s="4">
        <v>20</v>
      </c>
      <c r="S358" s="4"/>
      <c r="T358" s="90">
        <v>44881</v>
      </c>
      <c r="U358" s="90">
        <v>44931</v>
      </c>
      <c r="V358" s="18"/>
      <c r="W358" s="4"/>
      <c r="X358" s="4"/>
      <c r="Y358" s="4"/>
      <c r="Z358" s="19"/>
      <c r="AA358" s="4"/>
      <c r="AB358" s="19"/>
      <c r="AC358" s="19"/>
      <c r="AD358" s="19"/>
      <c r="AE358" s="4"/>
      <c r="AF358" s="19"/>
      <c r="AG358" s="19"/>
      <c r="AH358" s="19"/>
      <c r="AI358" s="19"/>
      <c r="AJ358" s="77"/>
      <c r="AK358" s="19"/>
      <c r="AL358" s="4"/>
      <c r="AM358" s="4"/>
      <c r="AN358" s="19"/>
      <c r="AO358" s="19"/>
      <c r="AP358" s="4"/>
      <c r="AQ358" s="4"/>
      <c r="AR358" s="4"/>
      <c r="AS358" s="78">
        <f>+N358+V358+W358+X358</f>
        <v>7583333</v>
      </c>
      <c r="AT358" s="79">
        <v>44931</v>
      </c>
      <c r="AU358" s="17" t="s">
        <v>1368</v>
      </c>
      <c r="AV358" s="4"/>
      <c r="AW358" s="4"/>
      <c r="AX358" s="91"/>
      <c r="AY358" s="4" t="s">
        <v>1247</v>
      </c>
      <c r="AZ358" s="80"/>
    </row>
    <row r="359" spans="1:52" s="110" customFormat="1" ht="13.5" customHeight="1" x14ac:dyDescent="0.2">
      <c r="A359" s="43" t="s">
        <v>926</v>
      </c>
      <c r="B359" s="43" t="s">
        <v>1136</v>
      </c>
      <c r="C359" s="98" t="s">
        <v>1157</v>
      </c>
      <c r="D359" s="43">
        <v>358</v>
      </c>
      <c r="E359" s="43" t="s">
        <v>1169</v>
      </c>
      <c r="F359" s="43" t="s">
        <v>1163</v>
      </c>
      <c r="G359" s="43" t="s">
        <v>51</v>
      </c>
      <c r="H359" s="102" t="s">
        <v>1233</v>
      </c>
      <c r="I359" s="43" t="s">
        <v>1128</v>
      </c>
      <c r="J359" s="43">
        <v>860034604</v>
      </c>
      <c r="K359" s="43">
        <v>5</v>
      </c>
      <c r="L359" s="103" t="s">
        <v>1139</v>
      </c>
      <c r="M359" s="100" t="s">
        <v>1254</v>
      </c>
      <c r="N359" s="101">
        <v>182870966</v>
      </c>
      <c r="O359" s="104" t="s">
        <v>893</v>
      </c>
      <c r="P359" s="43" t="s">
        <v>1237</v>
      </c>
      <c r="Q359" s="43">
        <v>6</v>
      </c>
      <c r="R359" s="43"/>
      <c r="S359" s="43"/>
      <c r="T359" s="105">
        <v>44886</v>
      </c>
      <c r="U359" s="105">
        <v>45066</v>
      </c>
      <c r="V359" s="101"/>
      <c r="W359" s="43"/>
      <c r="X359" s="43"/>
      <c r="Y359" s="43"/>
      <c r="Z359" s="100"/>
      <c r="AA359" s="43"/>
      <c r="AB359" s="100"/>
      <c r="AC359" s="100"/>
      <c r="AD359" s="100"/>
      <c r="AE359" s="43"/>
      <c r="AF359" s="100"/>
      <c r="AG359" s="100"/>
      <c r="AH359" s="100"/>
      <c r="AI359" s="100"/>
      <c r="AJ359" s="102"/>
      <c r="AK359" s="100"/>
      <c r="AL359" s="43"/>
      <c r="AM359" s="43"/>
      <c r="AN359" s="100"/>
      <c r="AO359" s="100"/>
      <c r="AP359" s="43"/>
      <c r="AQ359" s="43"/>
      <c r="AR359" s="43"/>
      <c r="AS359" s="106">
        <f>+N359+V359+W359+X359</f>
        <v>182870966</v>
      </c>
      <c r="AT359" s="107">
        <v>45066</v>
      </c>
      <c r="AU359" s="99" t="s">
        <v>1369</v>
      </c>
      <c r="AV359" s="43"/>
      <c r="AW359" s="43"/>
      <c r="AX359" s="108"/>
      <c r="AY359" s="43" t="s">
        <v>1235</v>
      </c>
      <c r="AZ359" s="109"/>
    </row>
    <row r="360" spans="1:52" s="81" customFormat="1" ht="13.5" customHeight="1" x14ac:dyDescent="0.2">
      <c r="A360" s="4" t="s">
        <v>926</v>
      </c>
      <c r="B360" s="4" t="s">
        <v>1136</v>
      </c>
      <c r="C360" s="5" t="s">
        <v>1158</v>
      </c>
      <c r="D360" s="4">
        <v>359</v>
      </c>
      <c r="E360" s="4" t="s">
        <v>1170</v>
      </c>
      <c r="F360" s="4" t="s">
        <v>1163</v>
      </c>
      <c r="G360" s="4" t="s">
        <v>51</v>
      </c>
      <c r="H360" s="74" t="s">
        <v>1171</v>
      </c>
      <c r="I360" s="4" t="s">
        <v>1128</v>
      </c>
      <c r="J360" s="4">
        <v>890301886</v>
      </c>
      <c r="K360" s="4">
        <v>1</v>
      </c>
      <c r="L360" s="75" t="s">
        <v>1139</v>
      </c>
      <c r="M360" s="19" t="s">
        <v>1255</v>
      </c>
      <c r="N360" s="18">
        <v>217880655</v>
      </c>
      <c r="O360" s="76" t="s">
        <v>1139</v>
      </c>
      <c r="P360" s="4" t="s">
        <v>1238</v>
      </c>
      <c r="Q360" s="4">
        <v>3</v>
      </c>
      <c r="R360" s="4"/>
      <c r="S360" s="4"/>
      <c r="T360" s="90">
        <v>44893</v>
      </c>
      <c r="U360" s="90">
        <v>44984</v>
      </c>
      <c r="V360" s="18"/>
      <c r="W360" s="4"/>
      <c r="X360" s="4"/>
      <c r="Y360" s="4"/>
      <c r="Z360" s="19"/>
      <c r="AA360" s="4"/>
      <c r="AB360" s="19"/>
      <c r="AC360" s="19"/>
      <c r="AD360" s="19"/>
      <c r="AE360" s="4"/>
      <c r="AF360" s="19"/>
      <c r="AG360" s="19"/>
      <c r="AH360" s="19"/>
      <c r="AI360" s="19"/>
      <c r="AJ360" s="74"/>
      <c r="AK360" s="19"/>
      <c r="AL360" s="4"/>
      <c r="AM360" s="4"/>
      <c r="AN360" s="19"/>
      <c r="AO360" s="19"/>
      <c r="AP360" s="4"/>
      <c r="AQ360" s="4"/>
      <c r="AR360" s="4"/>
      <c r="AS360" s="78">
        <f>+N360+V360+W360+X360</f>
        <v>217880655</v>
      </c>
      <c r="AT360" s="79">
        <v>44984</v>
      </c>
      <c r="AU360" s="17" t="s">
        <v>1368</v>
      </c>
      <c r="AV360" s="4"/>
      <c r="AW360" s="4"/>
      <c r="AX360" s="91"/>
      <c r="AY360" s="4" t="s">
        <v>1236</v>
      </c>
      <c r="AZ360" s="80"/>
    </row>
    <row r="361" spans="1:52" s="110" customFormat="1" ht="13.5" customHeight="1" x14ac:dyDescent="0.2">
      <c r="A361" s="43" t="s">
        <v>926</v>
      </c>
      <c r="B361" s="43" t="s">
        <v>1136</v>
      </c>
      <c r="C361" s="98" t="s">
        <v>1173</v>
      </c>
      <c r="D361" s="43">
        <v>360</v>
      </c>
      <c r="E361" s="43" t="s">
        <v>1230</v>
      </c>
      <c r="F361" s="43" t="s">
        <v>403</v>
      </c>
      <c r="G361" s="43" t="s">
        <v>47</v>
      </c>
      <c r="H361" s="102" t="s">
        <v>1188</v>
      </c>
      <c r="I361" s="43" t="s">
        <v>746</v>
      </c>
      <c r="J361" s="43">
        <v>900427788</v>
      </c>
      <c r="K361" s="43">
        <v>3</v>
      </c>
      <c r="L361" s="103" t="s">
        <v>1139</v>
      </c>
      <c r="M361" s="100" t="s">
        <v>1256</v>
      </c>
      <c r="N361" s="101">
        <v>42915630</v>
      </c>
      <c r="O361" s="104" t="s">
        <v>1139</v>
      </c>
      <c r="P361" s="43" t="s">
        <v>1261</v>
      </c>
      <c r="Q361" s="43">
        <v>4</v>
      </c>
      <c r="R361" s="43"/>
      <c r="S361" s="43"/>
      <c r="T361" s="105">
        <v>44889</v>
      </c>
      <c r="U361" s="105">
        <v>45008</v>
      </c>
      <c r="V361" s="101"/>
      <c r="W361" s="43"/>
      <c r="X361" s="43"/>
      <c r="Y361" s="43"/>
      <c r="Z361" s="100"/>
      <c r="AA361" s="43"/>
      <c r="AB361" s="100"/>
      <c r="AC361" s="100"/>
      <c r="AD361" s="100"/>
      <c r="AE361" s="43"/>
      <c r="AF361" s="100"/>
      <c r="AG361" s="100"/>
      <c r="AH361" s="100"/>
      <c r="AI361" s="100"/>
      <c r="AJ361" s="102"/>
      <c r="AK361" s="100"/>
      <c r="AL361" s="43"/>
      <c r="AM361" s="43"/>
      <c r="AN361" s="100"/>
      <c r="AO361" s="100"/>
      <c r="AP361" s="43"/>
      <c r="AQ361" s="43"/>
      <c r="AR361" s="43"/>
      <c r="AS361" s="106">
        <f>+N361+V361+W361+X361</f>
        <v>42915630</v>
      </c>
      <c r="AT361" s="107">
        <v>45008</v>
      </c>
      <c r="AU361" s="99" t="s">
        <v>1368</v>
      </c>
      <c r="AV361" s="43"/>
      <c r="AW361" s="43"/>
      <c r="AX361" s="108"/>
      <c r="AY361" s="43" t="s">
        <v>1231</v>
      </c>
      <c r="AZ361" s="109"/>
    </row>
    <row r="362" spans="1:52" s="81" customFormat="1" ht="13.5" customHeight="1" x14ac:dyDescent="0.2">
      <c r="A362" s="4" t="s">
        <v>926</v>
      </c>
      <c r="B362" s="4" t="s">
        <v>1136</v>
      </c>
      <c r="C362" s="5" t="s">
        <v>1174</v>
      </c>
      <c r="D362" s="4">
        <v>361</v>
      </c>
      <c r="E362" s="4" t="s">
        <v>1200</v>
      </c>
      <c r="F362" s="4" t="s">
        <v>1163</v>
      </c>
      <c r="G362" s="4" t="s">
        <v>51</v>
      </c>
      <c r="H362" s="74" t="s">
        <v>1189</v>
      </c>
      <c r="I362" s="4"/>
      <c r="J362" s="4">
        <v>900582854</v>
      </c>
      <c r="K362" s="4">
        <v>4</v>
      </c>
      <c r="L362" s="75" t="s">
        <v>1139</v>
      </c>
      <c r="M362" s="19">
        <v>44894</v>
      </c>
      <c r="N362" s="18">
        <v>26290801</v>
      </c>
      <c r="O362" s="76" t="s">
        <v>1139</v>
      </c>
      <c r="P362" s="4" t="s">
        <v>1285</v>
      </c>
      <c r="Q362" s="4">
        <v>1</v>
      </c>
      <c r="R362" s="4" t="s">
        <v>1286</v>
      </c>
      <c r="S362" s="4"/>
      <c r="T362" s="90">
        <v>44900</v>
      </c>
      <c r="U362" s="90">
        <v>44930</v>
      </c>
      <c r="V362" s="18"/>
      <c r="W362" s="4"/>
      <c r="X362" s="4"/>
      <c r="Y362" s="4"/>
      <c r="Z362" s="19"/>
      <c r="AA362" s="4"/>
      <c r="AB362" s="19"/>
      <c r="AC362" s="19"/>
      <c r="AD362" s="19"/>
      <c r="AE362" s="4"/>
      <c r="AF362" s="19"/>
      <c r="AG362" s="19"/>
      <c r="AH362" s="19"/>
      <c r="AI362" s="19"/>
      <c r="AJ362" s="74"/>
      <c r="AK362" s="19"/>
      <c r="AL362" s="4"/>
      <c r="AM362" s="4"/>
      <c r="AN362" s="19"/>
      <c r="AO362" s="19"/>
      <c r="AP362" s="4"/>
      <c r="AQ362" s="4"/>
      <c r="AR362" s="4"/>
      <c r="AS362" s="78">
        <f>+N362+V362+W362+X362</f>
        <v>26290801</v>
      </c>
      <c r="AT362" s="79">
        <v>44930</v>
      </c>
      <c r="AU362" s="17" t="s">
        <v>1368</v>
      </c>
      <c r="AV362" s="4"/>
      <c r="AW362" s="4"/>
      <c r="AX362" s="91"/>
      <c r="AY362" s="4" t="s">
        <v>1287</v>
      </c>
      <c r="AZ362" s="80"/>
    </row>
    <row r="363" spans="1:52" s="81" customFormat="1" ht="13.5" customHeight="1" x14ac:dyDescent="0.2">
      <c r="A363" s="4" t="s">
        <v>926</v>
      </c>
      <c r="B363" s="4" t="s">
        <v>1136</v>
      </c>
      <c r="C363" s="5" t="s">
        <v>1175</v>
      </c>
      <c r="D363" s="4">
        <v>362</v>
      </c>
      <c r="E363" s="4" t="s">
        <v>1207</v>
      </c>
      <c r="F363" s="4" t="s">
        <v>1163</v>
      </c>
      <c r="G363" s="4" t="s">
        <v>48</v>
      </c>
      <c r="H363" s="74" t="s">
        <v>1190</v>
      </c>
      <c r="I363" s="4" t="s">
        <v>1128</v>
      </c>
      <c r="J363" s="4">
        <v>900741497</v>
      </c>
      <c r="K363" s="4">
        <v>0</v>
      </c>
      <c r="L363" s="75" t="s">
        <v>1139</v>
      </c>
      <c r="M363" s="19" t="s">
        <v>1256</v>
      </c>
      <c r="N363" s="18">
        <v>24433708</v>
      </c>
      <c r="O363" s="76" t="s">
        <v>893</v>
      </c>
      <c r="P363" s="4" t="s">
        <v>1266</v>
      </c>
      <c r="Q363" s="4">
        <v>4</v>
      </c>
      <c r="R363" s="4"/>
      <c r="S363" s="4"/>
      <c r="T363" s="90">
        <v>44894</v>
      </c>
      <c r="U363" s="90">
        <v>45013</v>
      </c>
      <c r="V363" s="18"/>
      <c r="W363" s="4"/>
      <c r="X363" s="4"/>
      <c r="Y363" s="4"/>
      <c r="Z363" s="19"/>
      <c r="AA363" s="4"/>
      <c r="AB363" s="19"/>
      <c r="AC363" s="19"/>
      <c r="AD363" s="19"/>
      <c r="AE363" s="4"/>
      <c r="AF363" s="19"/>
      <c r="AG363" s="19"/>
      <c r="AH363" s="19"/>
      <c r="AI363" s="19"/>
      <c r="AJ363" s="74"/>
      <c r="AK363" s="19"/>
      <c r="AL363" s="4"/>
      <c r="AM363" s="4"/>
      <c r="AN363" s="19"/>
      <c r="AO363" s="19"/>
      <c r="AP363" s="4"/>
      <c r="AQ363" s="4"/>
      <c r="AR363" s="4"/>
      <c r="AS363" s="78">
        <f>+N363+V363+W363+X363</f>
        <v>24433708</v>
      </c>
      <c r="AT363" s="79">
        <v>45013</v>
      </c>
      <c r="AU363" s="17" t="s">
        <v>1368</v>
      </c>
      <c r="AV363" s="4"/>
      <c r="AW363" s="4"/>
      <c r="AX363" s="91"/>
      <c r="AY363" s="4" t="s">
        <v>1208</v>
      </c>
      <c r="AZ363" s="80"/>
    </row>
    <row r="364" spans="1:52" s="81" customFormat="1" ht="13.5" customHeight="1" x14ac:dyDescent="0.2">
      <c r="A364" s="4" t="s">
        <v>926</v>
      </c>
      <c r="B364" s="4" t="s">
        <v>1136</v>
      </c>
      <c r="C364" s="5" t="s">
        <v>1176</v>
      </c>
      <c r="D364" s="4">
        <v>363</v>
      </c>
      <c r="E364" s="4" t="s">
        <v>1207</v>
      </c>
      <c r="F364" s="4" t="s">
        <v>1163</v>
      </c>
      <c r="G364" s="4" t="s">
        <v>48</v>
      </c>
      <c r="H364" s="74" t="s">
        <v>1191</v>
      </c>
      <c r="I364" s="4" t="s">
        <v>746</v>
      </c>
      <c r="J364" s="4">
        <v>830001338</v>
      </c>
      <c r="K364" s="4">
        <v>1</v>
      </c>
      <c r="L364" s="75" t="s">
        <v>1139</v>
      </c>
      <c r="M364" s="19" t="s">
        <v>1256</v>
      </c>
      <c r="N364" s="18">
        <v>23906966</v>
      </c>
      <c r="O364" s="76" t="s">
        <v>893</v>
      </c>
      <c r="P364" s="4" t="s">
        <v>1266</v>
      </c>
      <c r="Q364" s="4">
        <v>4</v>
      </c>
      <c r="R364" s="4"/>
      <c r="S364" s="4"/>
      <c r="T364" s="90">
        <v>44894</v>
      </c>
      <c r="U364" s="90">
        <v>45013</v>
      </c>
      <c r="V364" s="18"/>
      <c r="W364" s="4"/>
      <c r="X364" s="4"/>
      <c r="Y364" s="4"/>
      <c r="Z364" s="19"/>
      <c r="AA364" s="4"/>
      <c r="AB364" s="19"/>
      <c r="AC364" s="19"/>
      <c r="AD364" s="19"/>
      <c r="AE364" s="4"/>
      <c r="AF364" s="19"/>
      <c r="AG364" s="19"/>
      <c r="AH364" s="19"/>
      <c r="AI364" s="19"/>
      <c r="AJ364" s="74"/>
      <c r="AK364" s="19"/>
      <c r="AL364" s="4"/>
      <c r="AM364" s="4"/>
      <c r="AN364" s="19"/>
      <c r="AO364" s="19"/>
      <c r="AP364" s="4"/>
      <c r="AQ364" s="4"/>
      <c r="AR364" s="4"/>
      <c r="AS364" s="78">
        <f>+N364+V364+W364+X364</f>
        <v>23906966</v>
      </c>
      <c r="AT364" s="79">
        <v>45013</v>
      </c>
      <c r="AU364" s="17" t="s">
        <v>1368</v>
      </c>
      <c r="AV364" s="4"/>
      <c r="AW364" s="4"/>
      <c r="AX364" s="91"/>
      <c r="AY364" s="4" t="s">
        <v>1212</v>
      </c>
      <c r="AZ364" s="80"/>
    </row>
    <row r="365" spans="1:52" s="81" customFormat="1" ht="13.5" customHeight="1" x14ac:dyDescent="0.2">
      <c r="A365" s="4" t="s">
        <v>926</v>
      </c>
      <c r="B365" s="4" t="s">
        <v>1136</v>
      </c>
      <c r="C365" s="5" t="s">
        <v>1177</v>
      </c>
      <c r="D365" s="4">
        <v>364</v>
      </c>
      <c r="E365" s="4" t="s">
        <v>1207</v>
      </c>
      <c r="F365" s="4" t="s">
        <v>1163</v>
      </c>
      <c r="G365" s="4" t="s">
        <v>48</v>
      </c>
      <c r="H365" s="74" t="s">
        <v>1192</v>
      </c>
      <c r="I365" s="4" t="s">
        <v>746</v>
      </c>
      <c r="J365" s="4">
        <v>800089897</v>
      </c>
      <c r="K365" s="4">
        <v>4</v>
      </c>
      <c r="L365" s="75" t="s">
        <v>1139</v>
      </c>
      <c r="M365" s="19" t="s">
        <v>1256</v>
      </c>
      <c r="N365" s="18">
        <v>15701313</v>
      </c>
      <c r="O365" s="76" t="s">
        <v>893</v>
      </c>
      <c r="P365" s="4" t="s">
        <v>1266</v>
      </c>
      <c r="Q365" s="4">
        <v>4</v>
      </c>
      <c r="R365" s="4"/>
      <c r="S365" s="4"/>
      <c r="T365" s="90">
        <v>44894</v>
      </c>
      <c r="U365" s="90">
        <v>45013</v>
      </c>
      <c r="V365" s="18"/>
      <c r="W365" s="4"/>
      <c r="X365" s="4"/>
      <c r="Y365" s="4"/>
      <c r="Z365" s="19"/>
      <c r="AA365" s="4"/>
      <c r="AB365" s="19"/>
      <c r="AC365" s="19"/>
      <c r="AD365" s="19"/>
      <c r="AE365" s="4"/>
      <c r="AF365" s="19"/>
      <c r="AG365" s="19"/>
      <c r="AH365" s="19"/>
      <c r="AI365" s="19"/>
      <c r="AJ365" s="74"/>
      <c r="AK365" s="19"/>
      <c r="AL365" s="4"/>
      <c r="AM365" s="4"/>
      <c r="AN365" s="19"/>
      <c r="AO365" s="19"/>
      <c r="AP365" s="4"/>
      <c r="AQ365" s="4"/>
      <c r="AR365" s="4"/>
      <c r="AS365" s="78">
        <f>+N365+V365+W365+X365</f>
        <v>15701313</v>
      </c>
      <c r="AT365" s="79">
        <v>45013</v>
      </c>
      <c r="AU365" s="17" t="s">
        <v>1368</v>
      </c>
      <c r="AV365" s="4"/>
      <c r="AW365" s="4"/>
      <c r="AX365" s="91"/>
      <c r="AY365" s="4" t="s">
        <v>1213</v>
      </c>
      <c r="AZ365" s="80"/>
    </row>
    <row r="366" spans="1:52" s="81" customFormat="1" ht="13.5" customHeight="1" x14ac:dyDescent="0.2">
      <c r="A366" s="4" t="s">
        <v>926</v>
      </c>
      <c r="B366" s="4" t="s">
        <v>1136</v>
      </c>
      <c r="C366" s="5" t="s">
        <v>1178</v>
      </c>
      <c r="D366" s="4">
        <v>365</v>
      </c>
      <c r="E366" s="4" t="s">
        <v>1207</v>
      </c>
      <c r="F366" s="4" t="s">
        <v>1163</v>
      </c>
      <c r="G366" s="4" t="s">
        <v>48</v>
      </c>
      <c r="H366" s="74" t="s">
        <v>1209</v>
      </c>
      <c r="I366" s="4" t="s">
        <v>1128</v>
      </c>
      <c r="J366" s="4">
        <v>900156826</v>
      </c>
      <c r="K366" s="4">
        <v>1</v>
      </c>
      <c r="L366" s="75" t="s">
        <v>1139</v>
      </c>
      <c r="M366" s="19">
        <v>44889</v>
      </c>
      <c r="N366" s="18">
        <v>27576578</v>
      </c>
      <c r="O366" s="76" t="s">
        <v>893</v>
      </c>
      <c r="P366" s="4" t="s">
        <v>1273</v>
      </c>
      <c r="Q366" s="4">
        <v>4</v>
      </c>
      <c r="R366" s="4"/>
      <c r="S366" s="4"/>
      <c r="T366" s="90">
        <v>44896</v>
      </c>
      <c r="U366" s="90">
        <v>45016</v>
      </c>
      <c r="V366" s="18"/>
      <c r="W366" s="4"/>
      <c r="X366" s="4"/>
      <c r="Y366" s="4"/>
      <c r="Z366" s="19"/>
      <c r="AA366" s="4"/>
      <c r="AB366" s="19"/>
      <c r="AC366" s="19"/>
      <c r="AD366" s="19"/>
      <c r="AE366" s="4"/>
      <c r="AF366" s="19"/>
      <c r="AG366" s="19"/>
      <c r="AH366" s="19"/>
      <c r="AI366" s="19"/>
      <c r="AJ366" s="74"/>
      <c r="AK366" s="19"/>
      <c r="AL366" s="4"/>
      <c r="AM366" s="4"/>
      <c r="AN366" s="19"/>
      <c r="AO366" s="19"/>
      <c r="AP366" s="4"/>
      <c r="AQ366" s="4"/>
      <c r="AR366" s="4"/>
      <c r="AS366" s="78">
        <f>+N366+V366+W366+X366</f>
        <v>27576578</v>
      </c>
      <c r="AT366" s="79">
        <v>45016</v>
      </c>
      <c r="AU366" s="17" t="s">
        <v>1368</v>
      </c>
      <c r="AV366" s="4"/>
      <c r="AW366" s="4"/>
      <c r="AX366" s="91"/>
      <c r="AY366" s="4" t="s">
        <v>1210</v>
      </c>
      <c r="AZ366" s="80"/>
    </row>
    <row r="367" spans="1:52" s="81" customFormat="1" ht="13.5" customHeight="1" x14ac:dyDescent="0.2">
      <c r="A367" s="4" t="s">
        <v>926</v>
      </c>
      <c r="B367" s="4" t="s">
        <v>1136</v>
      </c>
      <c r="C367" s="5" t="s">
        <v>1179</v>
      </c>
      <c r="D367" s="4">
        <v>366</v>
      </c>
      <c r="E367" s="4" t="s">
        <v>1207</v>
      </c>
      <c r="F367" s="4" t="s">
        <v>1163</v>
      </c>
      <c r="G367" s="4" t="s">
        <v>48</v>
      </c>
      <c r="H367" s="74" t="s">
        <v>1193</v>
      </c>
      <c r="I367" s="4" t="s">
        <v>1128</v>
      </c>
      <c r="J367" s="4">
        <v>900838665</v>
      </c>
      <c r="K367" s="4">
        <v>1</v>
      </c>
      <c r="L367" s="75" t="s">
        <v>1139</v>
      </c>
      <c r="M367" s="19" t="s">
        <v>1256</v>
      </c>
      <c r="N367" s="18">
        <v>40903069</v>
      </c>
      <c r="O367" s="76" t="s">
        <v>1139</v>
      </c>
      <c r="P367" s="4" t="s">
        <v>1266</v>
      </c>
      <c r="Q367" s="4">
        <v>4</v>
      </c>
      <c r="R367" s="4"/>
      <c r="S367" s="4"/>
      <c r="T367" s="90">
        <v>44894</v>
      </c>
      <c r="U367" s="90">
        <v>45013</v>
      </c>
      <c r="V367" s="18"/>
      <c r="W367" s="4"/>
      <c r="X367" s="4"/>
      <c r="Y367" s="4"/>
      <c r="Z367" s="19"/>
      <c r="AA367" s="4"/>
      <c r="AB367" s="19"/>
      <c r="AC367" s="19"/>
      <c r="AD367" s="19"/>
      <c r="AE367" s="4"/>
      <c r="AF367" s="19"/>
      <c r="AG367" s="19"/>
      <c r="AH367" s="19"/>
      <c r="AI367" s="19"/>
      <c r="AJ367" s="74"/>
      <c r="AK367" s="19"/>
      <c r="AL367" s="4"/>
      <c r="AM367" s="4"/>
      <c r="AN367" s="19"/>
      <c r="AO367" s="19"/>
      <c r="AP367" s="4"/>
      <c r="AQ367" s="4"/>
      <c r="AR367" s="4"/>
      <c r="AS367" s="78">
        <f>+N367+V367+W367+X367</f>
        <v>40903069</v>
      </c>
      <c r="AT367" s="79">
        <v>45013</v>
      </c>
      <c r="AU367" s="17" t="s">
        <v>1368</v>
      </c>
      <c r="AV367" s="4"/>
      <c r="AW367" s="4"/>
      <c r="AX367" s="91"/>
      <c r="AY367" s="4" t="s">
        <v>1211</v>
      </c>
      <c r="AZ367" s="80"/>
    </row>
    <row r="368" spans="1:52" s="81" customFormat="1" ht="13.5" customHeight="1" x14ac:dyDescent="0.2">
      <c r="A368" s="4" t="s">
        <v>926</v>
      </c>
      <c r="B368" s="4" t="s">
        <v>1136</v>
      </c>
      <c r="C368" s="5" t="s">
        <v>1180</v>
      </c>
      <c r="D368" s="4">
        <v>367</v>
      </c>
      <c r="E368" s="4" t="s">
        <v>1207</v>
      </c>
      <c r="F368" s="4" t="s">
        <v>1163</v>
      </c>
      <c r="G368" s="4" t="s">
        <v>48</v>
      </c>
      <c r="H368" s="74" t="s">
        <v>1194</v>
      </c>
      <c r="I368" s="4" t="s">
        <v>1128</v>
      </c>
      <c r="J368" s="4">
        <v>900552715</v>
      </c>
      <c r="K368" s="4">
        <v>0</v>
      </c>
      <c r="L368" s="75" t="s">
        <v>1139</v>
      </c>
      <c r="M368" s="19" t="s">
        <v>1256</v>
      </c>
      <c r="N368" s="18">
        <v>18852843</v>
      </c>
      <c r="O368" s="76" t="s">
        <v>893</v>
      </c>
      <c r="P368" s="4" t="s">
        <v>1266</v>
      </c>
      <c r="Q368" s="4">
        <v>4</v>
      </c>
      <c r="R368" s="4"/>
      <c r="S368" s="4"/>
      <c r="T368" s="90">
        <v>44894</v>
      </c>
      <c r="U368" s="90">
        <v>45013</v>
      </c>
      <c r="V368" s="18"/>
      <c r="W368" s="4"/>
      <c r="X368" s="4"/>
      <c r="Y368" s="4"/>
      <c r="Z368" s="19"/>
      <c r="AA368" s="4"/>
      <c r="AB368" s="19"/>
      <c r="AC368" s="19"/>
      <c r="AD368" s="19"/>
      <c r="AE368" s="4"/>
      <c r="AF368" s="19"/>
      <c r="AG368" s="19"/>
      <c r="AH368" s="19"/>
      <c r="AI368" s="19"/>
      <c r="AJ368" s="74"/>
      <c r="AK368" s="19"/>
      <c r="AL368" s="4"/>
      <c r="AM368" s="4"/>
      <c r="AN368" s="19"/>
      <c r="AO368" s="19"/>
      <c r="AP368" s="4"/>
      <c r="AQ368" s="4"/>
      <c r="AR368" s="4"/>
      <c r="AS368" s="78">
        <f>+N368+V368+W368+X368</f>
        <v>18852843</v>
      </c>
      <c r="AT368" s="79">
        <v>45013</v>
      </c>
      <c r="AU368" s="17" t="s">
        <v>1368</v>
      </c>
      <c r="AV368" s="4"/>
      <c r="AW368" s="4"/>
      <c r="AX368" s="91"/>
      <c r="AY368" s="4" t="s">
        <v>1229</v>
      </c>
      <c r="AZ368" s="80"/>
    </row>
    <row r="369" spans="1:52" s="81" customFormat="1" ht="13.5" customHeight="1" x14ac:dyDescent="0.2">
      <c r="A369" s="4" t="s">
        <v>926</v>
      </c>
      <c r="B369" s="4" t="s">
        <v>1257</v>
      </c>
      <c r="C369" s="5" t="s">
        <v>1181</v>
      </c>
      <c r="D369" s="4">
        <v>368</v>
      </c>
      <c r="E369" s="4" t="s">
        <v>1358</v>
      </c>
      <c r="F369" s="4" t="s">
        <v>1165</v>
      </c>
      <c r="G369" s="4" t="s">
        <v>54</v>
      </c>
      <c r="H369" s="74" t="s">
        <v>1351</v>
      </c>
      <c r="I369" s="4" t="s">
        <v>1128</v>
      </c>
      <c r="J369" s="4" t="s">
        <v>1292</v>
      </c>
      <c r="K369" s="4"/>
      <c r="L369" s="75" t="s">
        <v>1139</v>
      </c>
      <c r="M369" s="19">
        <v>44859</v>
      </c>
      <c r="N369" s="18">
        <v>100000000</v>
      </c>
      <c r="O369" s="76" t="s">
        <v>893</v>
      </c>
      <c r="P369" s="4" t="s">
        <v>1357</v>
      </c>
      <c r="Q369" s="4">
        <v>5</v>
      </c>
      <c r="R369" s="4"/>
      <c r="S369" s="4"/>
      <c r="T369" s="90">
        <v>44866</v>
      </c>
      <c r="U369" s="90">
        <v>45016</v>
      </c>
      <c r="V369" s="18"/>
      <c r="W369" s="4"/>
      <c r="X369" s="4"/>
      <c r="Y369" s="4"/>
      <c r="Z369" s="19"/>
      <c r="AA369" s="4"/>
      <c r="AB369" s="19"/>
      <c r="AC369" s="19"/>
      <c r="AD369" s="19"/>
      <c r="AE369" s="4"/>
      <c r="AF369" s="19"/>
      <c r="AG369" s="19"/>
      <c r="AH369" s="19"/>
      <c r="AI369" s="19"/>
      <c r="AJ369" s="74"/>
      <c r="AK369" s="19"/>
      <c r="AL369" s="4"/>
      <c r="AM369" s="4"/>
      <c r="AN369" s="19"/>
      <c r="AO369" s="19"/>
      <c r="AP369" s="4"/>
      <c r="AQ369" s="4"/>
      <c r="AR369" s="4"/>
      <c r="AS369" s="78">
        <f>+N369+V369+W369+X369</f>
        <v>100000000</v>
      </c>
      <c r="AT369" s="79">
        <v>45016</v>
      </c>
      <c r="AU369" s="17" t="s">
        <v>1368</v>
      </c>
      <c r="AV369" s="4"/>
      <c r="AW369" s="4"/>
      <c r="AX369" s="91"/>
      <c r="AY369" s="4" t="s">
        <v>1356</v>
      </c>
      <c r="AZ369" s="80"/>
    </row>
    <row r="370" spans="1:52" s="110" customFormat="1" ht="13.5" customHeight="1" x14ac:dyDescent="0.2">
      <c r="A370" s="43" t="s">
        <v>926</v>
      </c>
      <c r="B370" s="43" t="s">
        <v>1257</v>
      </c>
      <c r="C370" s="98" t="s">
        <v>1182</v>
      </c>
      <c r="D370" s="43">
        <v>369</v>
      </c>
      <c r="E370" s="43" t="s">
        <v>1201</v>
      </c>
      <c r="F370" s="43" t="s">
        <v>1165</v>
      </c>
      <c r="G370" s="43" t="s">
        <v>54</v>
      </c>
      <c r="H370" s="102" t="s">
        <v>1195</v>
      </c>
      <c r="I370" s="43" t="s">
        <v>1128</v>
      </c>
      <c r="J370" s="43">
        <v>901100455</v>
      </c>
      <c r="K370" s="43">
        <v>5</v>
      </c>
      <c r="L370" s="103" t="s">
        <v>1139</v>
      </c>
      <c r="M370" s="100">
        <v>44893</v>
      </c>
      <c r="N370" s="101">
        <v>1010190321</v>
      </c>
      <c r="O370" s="104" t="s">
        <v>893</v>
      </c>
      <c r="P370" s="43" t="s">
        <v>1288</v>
      </c>
      <c r="Q370" s="43">
        <v>8</v>
      </c>
      <c r="R370" s="43"/>
      <c r="S370" s="43"/>
      <c r="T370" s="105">
        <v>44902</v>
      </c>
      <c r="U370" s="105">
        <v>45144</v>
      </c>
      <c r="V370" s="101"/>
      <c r="W370" s="43"/>
      <c r="X370" s="43"/>
      <c r="Y370" s="43"/>
      <c r="Z370" s="100"/>
      <c r="AA370" s="43"/>
      <c r="AB370" s="100"/>
      <c r="AC370" s="100"/>
      <c r="AD370" s="100"/>
      <c r="AE370" s="43"/>
      <c r="AF370" s="100"/>
      <c r="AG370" s="100"/>
      <c r="AH370" s="100"/>
      <c r="AI370" s="100"/>
      <c r="AJ370" s="102"/>
      <c r="AK370" s="100"/>
      <c r="AL370" s="43"/>
      <c r="AM370" s="43"/>
      <c r="AN370" s="100"/>
      <c r="AO370" s="100"/>
      <c r="AP370" s="43"/>
      <c r="AQ370" s="43"/>
      <c r="AR370" s="43"/>
      <c r="AS370" s="106">
        <f>+N370+V370+W370+X370</f>
        <v>1010190321</v>
      </c>
      <c r="AT370" s="107">
        <v>45144</v>
      </c>
      <c r="AU370" s="99" t="s">
        <v>1369</v>
      </c>
      <c r="AV370" s="43"/>
      <c r="AW370" s="43"/>
      <c r="AX370" s="108"/>
      <c r="AY370" s="43" t="s">
        <v>531</v>
      </c>
      <c r="AZ370" s="109"/>
    </row>
    <row r="371" spans="1:52" s="81" customFormat="1" ht="13.5" customHeight="1" x14ac:dyDescent="0.2">
      <c r="A371" s="4" t="s">
        <v>926</v>
      </c>
      <c r="B371" s="4" t="s">
        <v>1257</v>
      </c>
      <c r="C371" s="5" t="s">
        <v>1183</v>
      </c>
      <c r="D371" s="4">
        <v>370</v>
      </c>
      <c r="E371" s="4" t="s">
        <v>1202</v>
      </c>
      <c r="F371" s="4" t="s">
        <v>403</v>
      </c>
      <c r="G371" s="4" t="s">
        <v>43</v>
      </c>
      <c r="H371" s="74" t="s">
        <v>1196</v>
      </c>
      <c r="I371" s="4" t="s">
        <v>398</v>
      </c>
      <c r="J371" s="4">
        <v>1098775570</v>
      </c>
      <c r="K371" s="4"/>
      <c r="L371" s="75" t="s">
        <v>585</v>
      </c>
      <c r="M371" s="19">
        <v>44894</v>
      </c>
      <c r="N371" s="18">
        <v>7333333</v>
      </c>
      <c r="O371" s="76"/>
      <c r="P371" s="4" t="s">
        <v>1289</v>
      </c>
      <c r="Q371" s="4">
        <v>1</v>
      </c>
      <c r="R371" s="4">
        <v>14</v>
      </c>
      <c r="S371" s="4"/>
      <c r="T371" s="90">
        <v>44897</v>
      </c>
      <c r="U371" s="90">
        <v>44941</v>
      </c>
      <c r="V371" s="18"/>
      <c r="W371" s="4"/>
      <c r="X371" s="4"/>
      <c r="Y371" s="4"/>
      <c r="Z371" s="19"/>
      <c r="AA371" s="4"/>
      <c r="AB371" s="19"/>
      <c r="AC371" s="19"/>
      <c r="AD371" s="19"/>
      <c r="AE371" s="4"/>
      <c r="AF371" s="19"/>
      <c r="AG371" s="19"/>
      <c r="AH371" s="19"/>
      <c r="AI371" s="19"/>
      <c r="AJ371" s="77"/>
      <c r="AK371" s="19"/>
      <c r="AL371" s="4"/>
      <c r="AM371" s="4"/>
      <c r="AN371" s="19"/>
      <c r="AO371" s="19"/>
      <c r="AP371" s="4"/>
      <c r="AQ371" s="4"/>
      <c r="AR371" s="4"/>
      <c r="AS371" s="78">
        <f>+N371+V371+W371+X371</f>
        <v>7333333</v>
      </c>
      <c r="AT371" s="79">
        <v>44941</v>
      </c>
      <c r="AU371" s="17" t="s">
        <v>1368</v>
      </c>
      <c r="AV371" s="4"/>
      <c r="AW371" s="4"/>
      <c r="AX371" s="91"/>
      <c r="AY371" s="4" t="s">
        <v>1290</v>
      </c>
      <c r="AZ371" s="80"/>
    </row>
    <row r="372" spans="1:52" s="110" customFormat="1" ht="13.5" customHeight="1" x14ac:dyDescent="0.2">
      <c r="A372" s="43" t="s">
        <v>926</v>
      </c>
      <c r="B372" s="43" t="s">
        <v>1136</v>
      </c>
      <c r="C372" s="98" t="s">
        <v>1184</v>
      </c>
      <c r="D372" s="43">
        <v>371</v>
      </c>
      <c r="E372" s="43" t="s">
        <v>1203</v>
      </c>
      <c r="F372" s="43" t="s">
        <v>1163</v>
      </c>
      <c r="G372" s="43" t="s">
        <v>48</v>
      </c>
      <c r="H372" s="102" t="s">
        <v>1192</v>
      </c>
      <c r="I372" s="43" t="s">
        <v>1128</v>
      </c>
      <c r="J372" s="43">
        <v>800089897</v>
      </c>
      <c r="K372" s="43">
        <v>4</v>
      </c>
      <c r="L372" s="103" t="s">
        <v>1139</v>
      </c>
      <c r="M372" s="100">
        <v>44901</v>
      </c>
      <c r="N372" s="101">
        <v>452409560</v>
      </c>
      <c r="O372" s="104" t="s">
        <v>1139</v>
      </c>
      <c r="P372" s="43" t="s">
        <v>1273</v>
      </c>
      <c r="Q372" s="43">
        <v>4</v>
      </c>
      <c r="R372" s="43"/>
      <c r="S372" s="43"/>
      <c r="T372" s="105">
        <v>44908</v>
      </c>
      <c r="U372" s="105">
        <v>45028</v>
      </c>
      <c r="V372" s="101"/>
      <c r="W372" s="43"/>
      <c r="X372" s="43"/>
      <c r="Y372" s="43"/>
      <c r="Z372" s="100"/>
      <c r="AA372" s="43"/>
      <c r="AB372" s="100"/>
      <c r="AC372" s="100"/>
      <c r="AD372" s="100"/>
      <c r="AE372" s="43"/>
      <c r="AF372" s="100"/>
      <c r="AG372" s="100"/>
      <c r="AH372" s="100"/>
      <c r="AI372" s="100"/>
      <c r="AJ372" s="102"/>
      <c r="AK372" s="100"/>
      <c r="AL372" s="43"/>
      <c r="AM372" s="43"/>
      <c r="AN372" s="100"/>
      <c r="AO372" s="100"/>
      <c r="AP372" s="43"/>
      <c r="AQ372" s="43"/>
      <c r="AR372" s="43"/>
      <c r="AS372" s="106">
        <f>+N372+V372+W372+X372</f>
        <v>452409560</v>
      </c>
      <c r="AT372" s="107">
        <v>45028</v>
      </c>
      <c r="AU372" s="99" t="s">
        <v>1368</v>
      </c>
      <c r="AV372" s="43"/>
      <c r="AW372" s="43"/>
      <c r="AX372" s="108"/>
      <c r="AY372" s="43" t="s">
        <v>1291</v>
      </c>
      <c r="AZ372" s="109"/>
    </row>
    <row r="373" spans="1:52" s="110" customFormat="1" ht="13.5" customHeight="1" x14ac:dyDescent="0.2">
      <c r="A373" s="98" t="s">
        <v>770</v>
      </c>
      <c r="B373" s="43" t="s">
        <v>1267</v>
      </c>
      <c r="C373" s="98" t="s">
        <v>1185</v>
      </c>
      <c r="D373" s="43">
        <v>372</v>
      </c>
      <c r="E373" s="43" t="s">
        <v>1204</v>
      </c>
      <c r="F373" s="43" t="s">
        <v>1142</v>
      </c>
      <c r="G373" s="43" t="s">
        <v>41</v>
      </c>
      <c r="H373" s="102" t="s">
        <v>1197</v>
      </c>
      <c r="I373" s="43" t="s">
        <v>1128</v>
      </c>
      <c r="J373" s="43" t="s">
        <v>1293</v>
      </c>
      <c r="K373" s="43">
        <v>9</v>
      </c>
      <c r="L373" s="103" t="s">
        <v>1139</v>
      </c>
      <c r="M373" s="100">
        <v>44900</v>
      </c>
      <c r="N373" s="101">
        <v>207447369</v>
      </c>
      <c r="O373" s="104" t="s">
        <v>893</v>
      </c>
      <c r="P373" s="43" t="s">
        <v>1360</v>
      </c>
      <c r="Q373" s="43">
        <v>4</v>
      </c>
      <c r="R373" s="43">
        <f>Q373*30</f>
        <v>120</v>
      </c>
      <c r="S373" s="43"/>
      <c r="T373" s="105">
        <v>44950</v>
      </c>
      <c r="U373" s="105">
        <v>45069</v>
      </c>
      <c r="V373" s="101"/>
      <c r="W373" s="43"/>
      <c r="X373" s="43"/>
      <c r="Y373" s="43"/>
      <c r="Z373" s="100"/>
      <c r="AA373" s="43"/>
      <c r="AB373" s="100"/>
      <c r="AC373" s="100"/>
      <c r="AD373" s="100"/>
      <c r="AE373" s="43"/>
      <c r="AF373" s="100"/>
      <c r="AG373" s="100"/>
      <c r="AH373" s="100"/>
      <c r="AI373" s="100"/>
      <c r="AJ373" s="102"/>
      <c r="AK373" s="100"/>
      <c r="AL373" s="43"/>
      <c r="AM373" s="43"/>
      <c r="AN373" s="100"/>
      <c r="AO373" s="100"/>
      <c r="AP373" s="43"/>
      <c r="AQ373" s="43"/>
      <c r="AR373" s="43"/>
      <c r="AS373" s="106">
        <f>+N373+V373+W373+X373</f>
        <v>207447369</v>
      </c>
      <c r="AT373" s="107">
        <v>45069</v>
      </c>
      <c r="AU373" s="99" t="s">
        <v>1369</v>
      </c>
      <c r="AV373" s="43"/>
      <c r="AW373" s="43"/>
      <c r="AX373" s="108"/>
      <c r="AY373" s="43" t="s">
        <v>1296</v>
      </c>
      <c r="AZ373" s="109"/>
    </row>
    <row r="374" spans="1:52" s="81" customFormat="1" ht="13.5" customHeight="1" x14ac:dyDescent="0.2">
      <c r="A374" s="4" t="s">
        <v>926</v>
      </c>
      <c r="B374" s="4" t="s">
        <v>1257</v>
      </c>
      <c r="C374" s="5" t="s">
        <v>1186</v>
      </c>
      <c r="D374" s="4">
        <v>373</v>
      </c>
      <c r="E374" s="4" t="s">
        <v>1205</v>
      </c>
      <c r="F374" s="4" t="s">
        <v>403</v>
      </c>
      <c r="G374" s="4" t="s">
        <v>43</v>
      </c>
      <c r="H374" s="74" t="s">
        <v>1198</v>
      </c>
      <c r="I374" s="4" t="s">
        <v>398</v>
      </c>
      <c r="J374" s="4">
        <v>79693760</v>
      </c>
      <c r="K374" s="4"/>
      <c r="L374" s="75" t="s">
        <v>584</v>
      </c>
      <c r="M374" s="19">
        <v>44902</v>
      </c>
      <c r="N374" s="18">
        <v>6666667</v>
      </c>
      <c r="O374" s="76">
        <v>5000000</v>
      </c>
      <c r="P374" s="4" t="s">
        <v>1294</v>
      </c>
      <c r="Q374" s="4">
        <v>1</v>
      </c>
      <c r="R374" s="4">
        <v>10</v>
      </c>
      <c r="S374" s="4"/>
      <c r="T374" s="90">
        <v>44908</v>
      </c>
      <c r="U374" s="90">
        <v>44948</v>
      </c>
      <c r="V374" s="18"/>
      <c r="W374" s="4"/>
      <c r="X374" s="4"/>
      <c r="Y374" s="4"/>
      <c r="Z374" s="19"/>
      <c r="AA374" s="4"/>
      <c r="AB374" s="19"/>
      <c r="AC374" s="19"/>
      <c r="AD374" s="19"/>
      <c r="AE374" s="4"/>
      <c r="AF374" s="19"/>
      <c r="AG374" s="19"/>
      <c r="AH374" s="19"/>
      <c r="AI374" s="19"/>
      <c r="AJ374" s="77"/>
      <c r="AK374" s="19"/>
      <c r="AL374" s="4"/>
      <c r="AM374" s="4"/>
      <c r="AN374" s="19"/>
      <c r="AO374" s="19"/>
      <c r="AP374" s="4"/>
      <c r="AQ374" s="4"/>
      <c r="AR374" s="4"/>
      <c r="AS374" s="78">
        <f>+N374+V374+W374+X374</f>
        <v>6666667</v>
      </c>
      <c r="AT374" s="79">
        <v>44948</v>
      </c>
      <c r="AU374" s="17" t="s">
        <v>1368</v>
      </c>
      <c r="AV374" s="4"/>
      <c r="AW374" s="4"/>
      <c r="AX374" s="91"/>
      <c r="AY374" s="4" t="s">
        <v>1295</v>
      </c>
      <c r="AZ374" s="80"/>
    </row>
    <row r="375" spans="1:52" s="81" customFormat="1" ht="13.5" customHeight="1" x14ac:dyDescent="0.2">
      <c r="A375" s="4" t="s">
        <v>926</v>
      </c>
      <c r="B375" s="4" t="s">
        <v>1136</v>
      </c>
      <c r="C375" s="5" t="s">
        <v>1187</v>
      </c>
      <c r="D375" s="4">
        <v>374</v>
      </c>
      <c r="E375" s="4" t="s">
        <v>1206</v>
      </c>
      <c r="F375" s="4" t="s">
        <v>403</v>
      </c>
      <c r="G375" s="4" t="s">
        <v>49</v>
      </c>
      <c r="H375" s="74" t="s">
        <v>1199</v>
      </c>
      <c r="I375" s="4" t="s">
        <v>746</v>
      </c>
      <c r="J375" s="4" t="s">
        <v>1297</v>
      </c>
      <c r="K375" s="4">
        <v>4</v>
      </c>
      <c r="L375" s="75" t="s">
        <v>1139</v>
      </c>
      <c r="M375" s="19">
        <v>44904</v>
      </c>
      <c r="N375" s="18">
        <v>223653241</v>
      </c>
      <c r="O375" s="76" t="s">
        <v>893</v>
      </c>
      <c r="P375" s="4" t="s">
        <v>918</v>
      </c>
      <c r="Q375" s="4">
        <v>2</v>
      </c>
      <c r="R375" s="4"/>
      <c r="S375" s="4"/>
      <c r="T375" s="90">
        <v>44909</v>
      </c>
      <c r="U375" s="90">
        <v>44970</v>
      </c>
      <c r="V375" s="18"/>
      <c r="W375" s="4"/>
      <c r="X375" s="4"/>
      <c r="Y375" s="4"/>
      <c r="Z375" s="19"/>
      <c r="AA375" s="4"/>
      <c r="AB375" s="19"/>
      <c r="AC375" s="19"/>
      <c r="AD375" s="19"/>
      <c r="AE375" s="4"/>
      <c r="AF375" s="19"/>
      <c r="AG375" s="19"/>
      <c r="AH375" s="19"/>
      <c r="AI375" s="19"/>
      <c r="AJ375" s="77"/>
      <c r="AK375" s="19"/>
      <c r="AL375" s="4"/>
      <c r="AM375" s="4"/>
      <c r="AN375" s="19"/>
      <c r="AO375" s="19"/>
      <c r="AP375" s="4"/>
      <c r="AQ375" s="4"/>
      <c r="AR375" s="4"/>
      <c r="AS375" s="78">
        <f>+N375+V375+W375+X375</f>
        <v>223653241</v>
      </c>
      <c r="AT375" s="79">
        <v>44970</v>
      </c>
      <c r="AU375" s="17" t="s">
        <v>1368</v>
      </c>
      <c r="AV375" s="4"/>
      <c r="AW375" s="4"/>
      <c r="AX375" s="91"/>
      <c r="AY375" s="4" t="s">
        <v>1298</v>
      </c>
      <c r="AZ375" s="80"/>
    </row>
    <row r="376" spans="1:52" s="110" customFormat="1" ht="13.5" customHeight="1" x14ac:dyDescent="0.2">
      <c r="A376" s="98" t="s">
        <v>770</v>
      </c>
      <c r="B376" s="43" t="s">
        <v>1257</v>
      </c>
      <c r="C376" s="98" t="s">
        <v>1214</v>
      </c>
      <c r="D376" s="43">
        <v>375</v>
      </c>
      <c r="E376" s="43" t="s">
        <v>1299</v>
      </c>
      <c r="F376" s="43" t="s">
        <v>1165</v>
      </c>
      <c r="G376" s="43" t="s">
        <v>54</v>
      </c>
      <c r="H376" s="102" t="s">
        <v>1365</v>
      </c>
      <c r="I376" s="43" t="s">
        <v>746</v>
      </c>
      <c r="J376" s="43" t="s">
        <v>1300</v>
      </c>
      <c r="K376" s="43">
        <v>7</v>
      </c>
      <c r="L376" s="103" t="s">
        <v>1139</v>
      </c>
      <c r="M376" s="100">
        <v>44923</v>
      </c>
      <c r="N376" s="101">
        <v>103192590</v>
      </c>
      <c r="O376" s="104" t="s">
        <v>893</v>
      </c>
      <c r="P376" s="43" t="s">
        <v>1331</v>
      </c>
      <c r="Q376" s="43">
        <v>5</v>
      </c>
      <c r="R376" s="43"/>
      <c r="S376" s="43">
        <f>Q376*30</f>
        <v>150</v>
      </c>
      <c r="T376" s="105">
        <v>44977</v>
      </c>
      <c r="U376" s="105">
        <v>45126</v>
      </c>
      <c r="V376" s="101"/>
      <c r="W376" s="43"/>
      <c r="X376" s="43"/>
      <c r="Y376" s="43"/>
      <c r="Z376" s="100"/>
      <c r="AA376" s="43"/>
      <c r="AB376" s="100"/>
      <c r="AC376" s="100"/>
      <c r="AD376" s="100"/>
      <c r="AE376" s="43"/>
      <c r="AF376" s="100"/>
      <c r="AG376" s="100"/>
      <c r="AH376" s="100"/>
      <c r="AI376" s="100"/>
      <c r="AJ376" s="102"/>
      <c r="AK376" s="100"/>
      <c r="AL376" s="43"/>
      <c r="AM376" s="43"/>
      <c r="AN376" s="100"/>
      <c r="AO376" s="100"/>
      <c r="AP376" s="43"/>
      <c r="AQ376" s="43"/>
      <c r="AR376" s="43"/>
      <c r="AS376" s="106">
        <f>+N376+V376+W376+X376</f>
        <v>103192590</v>
      </c>
      <c r="AT376" s="107">
        <v>45126</v>
      </c>
      <c r="AU376" s="99" t="s">
        <v>1369</v>
      </c>
      <c r="AV376" s="43"/>
      <c r="AW376" s="43"/>
      <c r="AX376" s="108"/>
      <c r="AY376" s="43" t="s">
        <v>1301</v>
      </c>
      <c r="AZ376" s="109"/>
    </row>
    <row r="377" spans="1:52" s="110" customFormat="1" ht="13.5" customHeight="1" x14ac:dyDescent="0.2">
      <c r="A377" s="43" t="s">
        <v>926</v>
      </c>
      <c r="B377" s="43" t="s">
        <v>1259</v>
      </c>
      <c r="C377" s="98" t="s">
        <v>1215</v>
      </c>
      <c r="D377" s="43">
        <v>376</v>
      </c>
      <c r="E377" s="43" t="s">
        <v>1224</v>
      </c>
      <c r="F377" s="43" t="s">
        <v>403</v>
      </c>
      <c r="G377" s="43" t="s">
        <v>49</v>
      </c>
      <c r="H377" s="102" t="s">
        <v>1220</v>
      </c>
      <c r="I377" s="43" t="s">
        <v>1128</v>
      </c>
      <c r="J377" s="43">
        <v>900266867</v>
      </c>
      <c r="K377" s="43">
        <v>5</v>
      </c>
      <c r="L377" s="103" t="s">
        <v>1139</v>
      </c>
      <c r="M377" s="100">
        <v>44914</v>
      </c>
      <c r="N377" s="101">
        <v>27917717</v>
      </c>
      <c r="O377" s="104" t="s">
        <v>893</v>
      </c>
      <c r="P377" s="43" t="s">
        <v>1318</v>
      </c>
      <c r="Q377" s="43">
        <v>7</v>
      </c>
      <c r="R377" s="43"/>
      <c r="S377" s="43"/>
      <c r="T377" s="105">
        <v>44917</v>
      </c>
      <c r="U377" s="105">
        <v>45128</v>
      </c>
      <c r="V377" s="101"/>
      <c r="W377" s="43"/>
      <c r="X377" s="43"/>
      <c r="Y377" s="43"/>
      <c r="Z377" s="100"/>
      <c r="AA377" s="43"/>
      <c r="AB377" s="100"/>
      <c r="AC377" s="100"/>
      <c r="AD377" s="100"/>
      <c r="AE377" s="43"/>
      <c r="AF377" s="100"/>
      <c r="AG377" s="100"/>
      <c r="AH377" s="100"/>
      <c r="AI377" s="100"/>
      <c r="AJ377" s="102"/>
      <c r="AK377" s="100"/>
      <c r="AL377" s="43"/>
      <c r="AM377" s="43"/>
      <c r="AN377" s="100"/>
      <c r="AO377" s="100"/>
      <c r="AP377" s="43"/>
      <c r="AQ377" s="43"/>
      <c r="AR377" s="43"/>
      <c r="AS377" s="106">
        <f>+N377+V377+W377+X377</f>
        <v>27917717</v>
      </c>
      <c r="AT377" s="107">
        <v>45128</v>
      </c>
      <c r="AU377" s="99" t="s">
        <v>1369</v>
      </c>
      <c r="AV377" s="43"/>
      <c r="AW377" s="43"/>
      <c r="AX377" s="108"/>
      <c r="AY377" s="43" t="s">
        <v>1319</v>
      </c>
      <c r="AZ377" s="109"/>
    </row>
    <row r="378" spans="1:52" s="81" customFormat="1" ht="13.5" customHeight="1" x14ac:dyDescent="0.2">
      <c r="A378" s="4" t="s">
        <v>926</v>
      </c>
      <c r="B378" s="4" t="s">
        <v>1257</v>
      </c>
      <c r="C378" s="5" t="s">
        <v>1216</v>
      </c>
      <c r="D378" s="4">
        <v>377</v>
      </c>
      <c r="E378" s="4" t="s">
        <v>1225</v>
      </c>
      <c r="F378" s="4" t="s">
        <v>403</v>
      </c>
      <c r="G378" s="4" t="s">
        <v>43</v>
      </c>
      <c r="H378" s="74" t="s">
        <v>1221</v>
      </c>
      <c r="I378" s="4" t="s">
        <v>398</v>
      </c>
      <c r="J378" s="4">
        <v>1032415300</v>
      </c>
      <c r="K378" s="4"/>
      <c r="L378" s="75" t="s">
        <v>584</v>
      </c>
      <c r="M378" s="19">
        <v>44911</v>
      </c>
      <c r="N378" s="18">
        <v>4550000</v>
      </c>
      <c r="O378" s="76">
        <v>4550000</v>
      </c>
      <c r="P378" s="4" t="s">
        <v>1285</v>
      </c>
      <c r="Q378" s="4">
        <v>1</v>
      </c>
      <c r="R378" s="4"/>
      <c r="S378" s="4"/>
      <c r="T378" s="90">
        <v>44914</v>
      </c>
      <c r="U378" s="90">
        <v>44944</v>
      </c>
      <c r="V378" s="18"/>
      <c r="W378" s="4"/>
      <c r="X378" s="4"/>
      <c r="Y378" s="4"/>
      <c r="Z378" s="19"/>
      <c r="AA378" s="4"/>
      <c r="AB378" s="19"/>
      <c r="AC378" s="19"/>
      <c r="AD378" s="19"/>
      <c r="AE378" s="4"/>
      <c r="AF378" s="19"/>
      <c r="AG378" s="19"/>
      <c r="AH378" s="19"/>
      <c r="AI378" s="19"/>
      <c r="AJ378" s="77"/>
      <c r="AK378" s="19"/>
      <c r="AL378" s="4"/>
      <c r="AM378" s="4"/>
      <c r="AN378" s="19"/>
      <c r="AO378" s="19"/>
      <c r="AP378" s="4"/>
      <c r="AQ378" s="4"/>
      <c r="AR378" s="4"/>
      <c r="AS378" s="78">
        <f>+N378+V378+W378+X378</f>
        <v>4550000</v>
      </c>
      <c r="AT378" s="79">
        <v>44944</v>
      </c>
      <c r="AU378" s="17" t="s">
        <v>1368</v>
      </c>
      <c r="AV378" s="4"/>
      <c r="AW378" s="4"/>
      <c r="AX378" s="91"/>
      <c r="AY378" s="4" t="s">
        <v>1320</v>
      </c>
      <c r="AZ378" s="80"/>
    </row>
    <row r="379" spans="1:52" s="110" customFormat="1" ht="13.5" customHeight="1" x14ac:dyDescent="0.2">
      <c r="A379" s="98" t="s">
        <v>770</v>
      </c>
      <c r="B379" s="43" t="s">
        <v>1136</v>
      </c>
      <c r="C379" s="98" t="s">
        <v>1217</v>
      </c>
      <c r="D379" s="43">
        <v>378</v>
      </c>
      <c r="E379" s="43" t="s">
        <v>1226</v>
      </c>
      <c r="F379" s="43" t="s">
        <v>403</v>
      </c>
      <c r="G379" s="43" t="s">
        <v>49</v>
      </c>
      <c r="H379" s="102" t="s">
        <v>1222</v>
      </c>
      <c r="I379" s="43" t="s">
        <v>1128</v>
      </c>
      <c r="J379" s="43" t="s">
        <v>1321</v>
      </c>
      <c r="K379" s="43">
        <v>5</v>
      </c>
      <c r="L379" s="103" t="s">
        <v>1139</v>
      </c>
      <c r="M379" s="100">
        <v>44823</v>
      </c>
      <c r="N379" s="101">
        <v>144370159</v>
      </c>
      <c r="O379" s="104" t="s">
        <v>893</v>
      </c>
      <c r="P379" s="43" t="s">
        <v>905</v>
      </c>
      <c r="Q379" s="43">
        <v>5</v>
      </c>
      <c r="R379" s="43"/>
      <c r="S379" s="43">
        <f>Q379*30</f>
        <v>150</v>
      </c>
      <c r="T379" s="105">
        <v>44967</v>
      </c>
      <c r="U379" s="105">
        <v>45116</v>
      </c>
      <c r="V379" s="101"/>
      <c r="W379" s="43"/>
      <c r="X379" s="43"/>
      <c r="Y379" s="43"/>
      <c r="Z379" s="100"/>
      <c r="AA379" s="43"/>
      <c r="AB379" s="100"/>
      <c r="AC379" s="100"/>
      <c r="AD379" s="100"/>
      <c r="AE379" s="43"/>
      <c r="AF379" s="100"/>
      <c r="AG379" s="100"/>
      <c r="AH379" s="100"/>
      <c r="AI379" s="100"/>
      <c r="AJ379" s="102"/>
      <c r="AK379" s="100"/>
      <c r="AL379" s="43"/>
      <c r="AM379" s="43"/>
      <c r="AN379" s="100"/>
      <c r="AO379" s="100"/>
      <c r="AP379" s="43"/>
      <c r="AQ379" s="43"/>
      <c r="AR379" s="43"/>
      <c r="AS379" s="106">
        <f>+N379+V379+W379+X379</f>
        <v>144370159</v>
      </c>
      <c r="AT379" s="107">
        <v>45116</v>
      </c>
      <c r="AU379" s="99" t="s">
        <v>1369</v>
      </c>
      <c r="AV379" s="43"/>
      <c r="AW379" s="43"/>
      <c r="AX379" s="108"/>
      <c r="AY379" s="43" t="s">
        <v>1322</v>
      </c>
      <c r="AZ379" s="109"/>
    </row>
    <row r="380" spans="1:52" s="81" customFormat="1" ht="13.5" customHeight="1" x14ac:dyDescent="0.2">
      <c r="A380" s="4" t="s">
        <v>926</v>
      </c>
      <c r="B380" s="4" t="s">
        <v>1257</v>
      </c>
      <c r="C380" s="5" t="s">
        <v>1218</v>
      </c>
      <c r="D380" s="4">
        <v>379</v>
      </c>
      <c r="E380" s="4" t="s">
        <v>1227</v>
      </c>
      <c r="F380" s="4" t="s">
        <v>403</v>
      </c>
      <c r="G380" s="4" t="s">
        <v>44</v>
      </c>
      <c r="H380" s="74" t="s">
        <v>1223</v>
      </c>
      <c r="I380" s="4" t="s">
        <v>398</v>
      </c>
      <c r="J380" s="4">
        <v>39752159</v>
      </c>
      <c r="K380" s="4">
        <v>0</v>
      </c>
      <c r="L380" s="75" t="s">
        <v>585</v>
      </c>
      <c r="M380" s="19">
        <v>44911</v>
      </c>
      <c r="N380" s="18">
        <v>4200000</v>
      </c>
      <c r="O380" s="76">
        <v>4200000</v>
      </c>
      <c r="P380" s="4" t="s">
        <v>1285</v>
      </c>
      <c r="Q380" s="4">
        <v>1</v>
      </c>
      <c r="R380" s="4"/>
      <c r="S380" s="4"/>
      <c r="T380" s="90">
        <v>44915</v>
      </c>
      <c r="U380" s="90">
        <v>44945</v>
      </c>
      <c r="V380" s="18"/>
      <c r="W380" s="4"/>
      <c r="X380" s="4"/>
      <c r="Y380" s="4"/>
      <c r="Z380" s="19"/>
      <c r="AA380" s="4"/>
      <c r="AB380" s="19"/>
      <c r="AC380" s="19"/>
      <c r="AD380" s="19"/>
      <c r="AE380" s="4"/>
      <c r="AF380" s="19"/>
      <c r="AG380" s="19"/>
      <c r="AH380" s="19"/>
      <c r="AI380" s="19"/>
      <c r="AJ380" s="77"/>
      <c r="AK380" s="19"/>
      <c r="AL380" s="4"/>
      <c r="AM380" s="4"/>
      <c r="AN380" s="19"/>
      <c r="AO380" s="19"/>
      <c r="AP380" s="4"/>
      <c r="AQ380" s="4"/>
      <c r="AR380" s="4"/>
      <c r="AS380" s="78">
        <f>+N380+V380+W380+X380</f>
        <v>4200000</v>
      </c>
      <c r="AT380" s="79">
        <v>44945</v>
      </c>
      <c r="AU380" s="17" t="s">
        <v>1368</v>
      </c>
      <c r="AV380" s="4"/>
      <c r="AW380" s="4"/>
      <c r="AX380" s="91"/>
      <c r="AY380" s="4" t="s">
        <v>1323</v>
      </c>
      <c r="AZ380" s="80"/>
    </row>
    <row r="381" spans="1:52" s="110" customFormat="1" ht="13.5" customHeight="1" x14ac:dyDescent="0.2">
      <c r="A381" s="43" t="s">
        <v>926</v>
      </c>
      <c r="B381" s="43" t="s">
        <v>1259</v>
      </c>
      <c r="C381" s="98" t="s">
        <v>1219</v>
      </c>
      <c r="D381" s="43">
        <v>380</v>
      </c>
      <c r="E381" s="43" t="s">
        <v>1228</v>
      </c>
      <c r="F381" s="43" t="s">
        <v>403</v>
      </c>
      <c r="G381" s="43" t="s">
        <v>49</v>
      </c>
      <c r="H381" s="125" t="s">
        <v>1364</v>
      </c>
      <c r="I381" s="43" t="s">
        <v>1128</v>
      </c>
      <c r="J381" s="43">
        <v>830079122</v>
      </c>
      <c r="K381" s="43">
        <v>1</v>
      </c>
      <c r="L381" s="103" t="s">
        <v>1139</v>
      </c>
      <c r="M381" s="100">
        <v>44914</v>
      </c>
      <c r="N381" s="101">
        <v>27002000</v>
      </c>
      <c r="O381" s="104" t="s">
        <v>893</v>
      </c>
      <c r="P381" s="43" t="s">
        <v>895</v>
      </c>
      <c r="Q381" s="43">
        <v>7</v>
      </c>
      <c r="R381" s="43"/>
      <c r="S381" s="43"/>
      <c r="T381" s="105">
        <v>44917</v>
      </c>
      <c r="U381" s="105">
        <v>45128</v>
      </c>
      <c r="V381" s="101"/>
      <c r="W381" s="43"/>
      <c r="X381" s="43"/>
      <c r="Y381" s="43"/>
      <c r="Z381" s="100"/>
      <c r="AA381" s="43"/>
      <c r="AB381" s="100"/>
      <c r="AC381" s="100"/>
      <c r="AD381" s="100"/>
      <c r="AE381" s="43"/>
      <c r="AF381" s="100"/>
      <c r="AG381" s="100"/>
      <c r="AH381" s="100"/>
      <c r="AI381" s="100"/>
      <c r="AJ381" s="102"/>
      <c r="AK381" s="100"/>
      <c r="AL381" s="43"/>
      <c r="AM381" s="43"/>
      <c r="AN381" s="100"/>
      <c r="AO381" s="100"/>
      <c r="AP381" s="43"/>
      <c r="AQ381" s="43"/>
      <c r="AR381" s="43"/>
      <c r="AS381" s="106">
        <f>+N381+V381+W381+X381</f>
        <v>27002000</v>
      </c>
      <c r="AT381" s="107">
        <v>45128</v>
      </c>
      <c r="AU381" s="99" t="s">
        <v>1369</v>
      </c>
      <c r="AV381" s="43"/>
      <c r="AW381" s="43"/>
      <c r="AX381" s="108"/>
      <c r="AY381" s="43" t="s">
        <v>1324</v>
      </c>
      <c r="AZ381" s="109"/>
    </row>
    <row r="382" spans="1:52" s="110" customFormat="1" ht="13.5" customHeight="1" x14ac:dyDescent="0.2">
      <c r="A382" s="98" t="s">
        <v>770</v>
      </c>
      <c r="B382" s="43" t="s">
        <v>1136</v>
      </c>
      <c r="C382" s="98" t="s">
        <v>1302</v>
      </c>
      <c r="D382" s="43">
        <v>381</v>
      </c>
      <c r="E382" s="43" t="s">
        <v>1325</v>
      </c>
      <c r="F382" s="43" t="s">
        <v>1163</v>
      </c>
      <c r="G382" s="43" t="s">
        <v>48</v>
      </c>
      <c r="H382" s="102" t="s">
        <v>1311</v>
      </c>
      <c r="I382" s="43" t="s">
        <v>1128</v>
      </c>
      <c r="J382" s="43" t="s">
        <v>1326</v>
      </c>
      <c r="K382" s="43">
        <v>4</v>
      </c>
      <c r="L382" s="103" t="s">
        <v>1139</v>
      </c>
      <c r="M382" s="100">
        <v>44917</v>
      </c>
      <c r="N382" s="101">
        <v>107978617</v>
      </c>
      <c r="O382" s="104" t="s">
        <v>893</v>
      </c>
      <c r="P382" s="43" t="s">
        <v>1272</v>
      </c>
      <c r="Q382" s="43">
        <v>6</v>
      </c>
      <c r="R382" s="43"/>
      <c r="S382" s="43">
        <f t="shared" ref="S382:S391" si="15">Q382*30</f>
        <v>180</v>
      </c>
      <c r="T382" s="105">
        <v>44963</v>
      </c>
      <c r="U382" s="105">
        <v>45143</v>
      </c>
      <c r="V382" s="101"/>
      <c r="W382" s="43"/>
      <c r="X382" s="43"/>
      <c r="Y382" s="43"/>
      <c r="Z382" s="100"/>
      <c r="AA382" s="43"/>
      <c r="AB382" s="100"/>
      <c r="AC382" s="100"/>
      <c r="AD382" s="100"/>
      <c r="AE382" s="43"/>
      <c r="AF382" s="100"/>
      <c r="AG382" s="100"/>
      <c r="AH382" s="100"/>
      <c r="AI382" s="100"/>
      <c r="AJ382" s="102"/>
      <c r="AK382" s="100"/>
      <c r="AL382" s="43"/>
      <c r="AM382" s="43"/>
      <c r="AN382" s="100"/>
      <c r="AO382" s="100"/>
      <c r="AP382" s="43"/>
      <c r="AQ382" s="43"/>
      <c r="AR382" s="43"/>
      <c r="AS382" s="106">
        <f>+N382+V382+W382+X382</f>
        <v>107978617</v>
      </c>
      <c r="AT382" s="107">
        <v>45143</v>
      </c>
      <c r="AU382" s="99" t="s">
        <v>1369</v>
      </c>
      <c r="AV382" s="43"/>
      <c r="AW382" s="43"/>
      <c r="AX382" s="108"/>
      <c r="AY382" s="43" t="s">
        <v>1324</v>
      </c>
      <c r="AZ382" s="109"/>
    </row>
    <row r="383" spans="1:52" s="81" customFormat="1" ht="13.5" customHeight="1" x14ac:dyDescent="0.2">
      <c r="A383" s="5" t="s">
        <v>926</v>
      </c>
      <c r="B383" s="4" t="s">
        <v>1259</v>
      </c>
      <c r="C383" s="5" t="s">
        <v>1303</v>
      </c>
      <c r="D383" s="4">
        <v>382</v>
      </c>
      <c r="E383" s="4" t="s">
        <v>1327</v>
      </c>
      <c r="F383" s="4" t="s">
        <v>758</v>
      </c>
      <c r="G383" s="4" t="s">
        <v>48</v>
      </c>
      <c r="H383" s="74" t="s">
        <v>1312</v>
      </c>
      <c r="I383" s="4" t="s">
        <v>1128</v>
      </c>
      <c r="J383" s="4">
        <v>830083016</v>
      </c>
      <c r="K383" s="4">
        <v>4</v>
      </c>
      <c r="L383" s="75" t="s">
        <v>1139</v>
      </c>
      <c r="M383" s="19">
        <v>44921</v>
      </c>
      <c r="N383" s="18">
        <v>11924673</v>
      </c>
      <c r="O383" s="76" t="s">
        <v>893</v>
      </c>
      <c r="P383" s="4" t="s">
        <v>1285</v>
      </c>
      <c r="Q383" s="4">
        <v>1</v>
      </c>
      <c r="R383" s="4"/>
      <c r="S383" s="4">
        <f t="shared" si="15"/>
        <v>30</v>
      </c>
      <c r="T383" s="90">
        <v>44963</v>
      </c>
      <c r="U383" s="90">
        <v>44990</v>
      </c>
      <c r="V383" s="18"/>
      <c r="W383" s="4"/>
      <c r="X383" s="4"/>
      <c r="Y383" s="4"/>
      <c r="Z383" s="19"/>
      <c r="AA383" s="4"/>
      <c r="AB383" s="19"/>
      <c r="AC383" s="19"/>
      <c r="AD383" s="19"/>
      <c r="AE383" s="4"/>
      <c r="AF383" s="19"/>
      <c r="AG383" s="19"/>
      <c r="AH383" s="19"/>
      <c r="AI383" s="19"/>
      <c r="AJ383" s="74"/>
      <c r="AK383" s="19"/>
      <c r="AL383" s="4"/>
      <c r="AM383" s="4"/>
      <c r="AN383" s="19"/>
      <c r="AO383" s="19"/>
      <c r="AP383" s="4"/>
      <c r="AQ383" s="4"/>
      <c r="AR383" s="4"/>
      <c r="AS383" s="78">
        <f>+N383+V383+W383+X383</f>
        <v>11924673</v>
      </c>
      <c r="AT383" s="79">
        <v>44990</v>
      </c>
      <c r="AU383" s="17" t="s">
        <v>1368</v>
      </c>
      <c r="AV383" s="4"/>
      <c r="AW383" s="4"/>
      <c r="AX383" s="91"/>
      <c r="AY383" s="4" t="s">
        <v>1328</v>
      </c>
      <c r="AZ383" s="80"/>
    </row>
    <row r="384" spans="1:52" s="110" customFormat="1" ht="13.5" customHeight="1" x14ac:dyDescent="0.2">
      <c r="A384" s="98" t="s">
        <v>770</v>
      </c>
      <c r="B384" s="43" t="s">
        <v>1267</v>
      </c>
      <c r="C384" s="98" t="s">
        <v>1304</v>
      </c>
      <c r="D384" s="43">
        <v>383</v>
      </c>
      <c r="E384" s="43" t="s">
        <v>1329</v>
      </c>
      <c r="F384" s="43" t="s">
        <v>1142</v>
      </c>
      <c r="G384" s="43" t="s">
        <v>41</v>
      </c>
      <c r="H384" s="102" t="s">
        <v>1313</v>
      </c>
      <c r="I384" s="43" t="s">
        <v>746</v>
      </c>
      <c r="J384" s="43" t="s">
        <v>1330</v>
      </c>
      <c r="K384" s="43">
        <v>9</v>
      </c>
      <c r="L384" s="103" t="s">
        <v>1139</v>
      </c>
      <c r="M384" s="100">
        <v>44921</v>
      </c>
      <c r="N384" s="101">
        <v>201026236</v>
      </c>
      <c r="O384" s="104" t="s">
        <v>893</v>
      </c>
      <c r="P384" s="43" t="s">
        <v>1331</v>
      </c>
      <c r="Q384" s="43">
        <v>5</v>
      </c>
      <c r="R384" s="43"/>
      <c r="S384" s="43">
        <f t="shared" si="15"/>
        <v>150</v>
      </c>
      <c r="T384" s="105">
        <v>44970</v>
      </c>
      <c r="U384" s="105">
        <v>45119</v>
      </c>
      <c r="V384" s="101"/>
      <c r="W384" s="43"/>
      <c r="X384" s="43"/>
      <c r="Y384" s="43"/>
      <c r="Z384" s="100"/>
      <c r="AA384" s="43"/>
      <c r="AB384" s="100"/>
      <c r="AC384" s="100"/>
      <c r="AD384" s="100"/>
      <c r="AE384" s="43"/>
      <c r="AF384" s="100"/>
      <c r="AG384" s="100"/>
      <c r="AH384" s="100"/>
      <c r="AI384" s="100"/>
      <c r="AJ384" s="102"/>
      <c r="AK384" s="100"/>
      <c r="AL384" s="43"/>
      <c r="AM384" s="43"/>
      <c r="AN384" s="100"/>
      <c r="AO384" s="100"/>
      <c r="AP384" s="43"/>
      <c r="AQ384" s="43"/>
      <c r="AR384" s="43"/>
      <c r="AS384" s="106">
        <f>+N384+V384+W384+X384</f>
        <v>201026236</v>
      </c>
      <c r="AT384" s="107">
        <v>45119</v>
      </c>
      <c r="AU384" s="99" t="s">
        <v>1369</v>
      </c>
      <c r="AV384" s="43"/>
      <c r="AW384" s="43"/>
      <c r="AX384" s="108"/>
      <c r="AY384" s="43" t="s">
        <v>1332</v>
      </c>
      <c r="AZ384" s="109"/>
    </row>
    <row r="385" spans="1:52" s="110" customFormat="1" ht="13.5" customHeight="1" x14ac:dyDescent="0.2">
      <c r="A385" s="98" t="s">
        <v>770</v>
      </c>
      <c r="B385" s="43" t="s">
        <v>1257</v>
      </c>
      <c r="C385" s="98" t="s">
        <v>1305</v>
      </c>
      <c r="D385" s="43">
        <v>384</v>
      </c>
      <c r="E385" s="43" t="s">
        <v>1333</v>
      </c>
      <c r="F385" s="43" t="s">
        <v>403</v>
      </c>
      <c r="G385" s="43" t="s">
        <v>49</v>
      </c>
      <c r="H385" s="102" t="s">
        <v>1314</v>
      </c>
      <c r="I385" s="43" t="s">
        <v>746</v>
      </c>
      <c r="J385" s="43" t="s">
        <v>1334</v>
      </c>
      <c r="K385" s="43">
        <v>9</v>
      </c>
      <c r="L385" s="103" t="s">
        <v>1139</v>
      </c>
      <c r="M385" s="100">
        <v>44924</v>
      </c>
      <c r="N385" s="101">
        <v>47000000</v>
      </c>
      <c r="O385" s="104" t="s">
        <v>893</v>
      </c>
      <c r="P385" s="43" t="s">
        <v>1331</v>
      </c>
      <c r="Q385" s="43">
        <v>5</v>
      </c>
      <c r="R385" s="43"/>
      <c r="S385" s="43">
        <f t="shared" si="15"/>
        <v>150</v>
      </c>
      <c r="T385" s="105">
        <v>44991</v>
      </c>
      <c r="U385" s="105">
        <v>45051</v>
      </c>
      <c r="V385" s="101"/>
      <c r="W385" s="43"/>
      <c r="X385" s="43"/>
      <c r="Y385" s="43"/>
      <c r="Z385" s="100"/>
      <c r="AA385" s="43"/>
      <c r="AB385" s="100"/>
      <c r="AC385" s="100"/>
      <c r="AD385" s="100"/>
      <c r="AE385" s="43"/>
      <c r="AF385" s="100"/>
      <c r="AG385" s="100"/>
      <c r="AH385" s="100"/>
      <c r="AI385" s="100"/>
      <c r="AJ385" s="102"/>
      <c r="AK385" s="100"/>
      <c r="AL385" s="43"/>
      <c r="AM385" s="43"/>
      <c r="AN385" s="100"/>
      <c r="AO385" s="100"/>
      <c r="AP385" s="43"/>
      <c r="AQ385" s="43"/>
      <c r="AR385" s="43"/>
      <c r="AS385" s="106">
        <f>+N385+V385+W385+X385</f>
        <v>47000000</v>
      </c>
      <c r="AT385" s="107">
        <v>45051</v>
      </c>
      <c r="AU385" s="99" t="s">
        <v>1369</v>
      </c>
      <c r="AV385" s="43"/>
      <c r="AW385" s="43"/>
      <c r="AX385" s="108"/>
      <c r="AY385" s="43" t="s">
        <v>1335</v>
      </c>
      <c r="AZ385" s="109"/>
    </row>
    <row r="386" spans="1:52" s="110" customFormat="1" ht="13.5" customHeight="1" x14ac:dyDescent="0.2">
      <c r="A386" s="98" t="s">
        <v>770</v>
      </c>
      <c r="B386" s="43" t="s">
        <v>1257</v>
      </c>
      <c r="C386" s="98" t="s">
        <v>1306</v>
      </c>
      <c r="D386" s="43">
        <v>385</v>
      </c>
      <c r="E386" s="43" t="s">
        <v>1336</v>
      </c>
      <c r="F386" s="43" t="s">
        <v>403</v>
      </c>
      <c r="G386" s="43" t="s">
        <v>49</v>
      </c>
      <c r="H386" s="102" t="s">
        <v>1337</v>
      </c>
      <c r="I386" s="43" t="s">
        <v>1128</v>
      </c>
      <c r="J386" s="43">
        <v>900088976</v>
      </c>
      <c r="K386" s="43">
        <v>6</v>
      </c>
      <c r="L386" s="103" t="s">
        <v>1139</v>
      </c>
      <c r="M386" s="100">
        <v>44924</v>
      </c>
      <c r="N386" s="101">
        <v>47000000</v>
      </c>
      <c r="O386" s="104" t="s">
        <v>893</v>
      </c>
      <c r="P386" s="43" t="s">
        <v>918</v>
      </c>
      <c r="Q386" s="43">
        <v>2</v>
      </c>
      <c r="R386" s="43"/>
      <c r="S386" s="43">
        <f t="shared" si="15"/>
        <v>60</v>
      </c>
      <c r="T386" s="105">
        <v>44974</v>
      </c>
      <c r="U386" s="105">
        <v>45032</v>
      </c>
      <c r="V386" s="101"/>
      <c r="W386" s="43"/>
      <c r="X386" s="43"/>
      <c r="Y386" s="43"/>
      <c r="Z386" s="100"/>
      <c r="AA386" s="43"/>
      <c r="AB386" s="100"/>
      <c r="AC386" s="100"/>
      <c r="AD386" s="100"/>
      <c r="AE386" s="43"/>
      <c r="AF386" s="100"/>
      <c r="AG386" s="100"/>
      <c r="AH386" s="100"/>
      <c r="AI386" s="100"/>
      <c r="AJ386" s="102"/>
      <c r="AK386" s="100"/>
      <c r="AL386" s="43"/>
      <c r="AM386" s="43"/>
      <c r="AN386" s="100"/>
      <c r="AO386" s="100"/>
      <c r="AP386" s="43"/>
      <c r="AQ386" s="43"/>
      <c r="AR386" s="43"/>
      <c r="AS386" s="106">
        <f>+N386+V386+W386+X386</f>
        <v>47000000</v>
      </c>
      <c r="AT386" s="107">
        <v>45032</v>
      </c>
      <c r="AU386" s="99" t="s">
        <v>1368</v>
      </c>
      <c r="AV386" s="43"/>
      <c r="AW386" s="43"/>
      <c r="AX386" s="108"/>
      <c r="AY386" s="43" t="s">
        <v>1291</v>
      </c>
      <c r="AZ386" s="109"/>
    </row>
    <row r="387" spans="1:52" s="110" customFormat="1" ht="13.5" customHeight="1" x14ac:dyDescent="0.2">
      <c r="A387" s="98" t="s">
        <v>770</v>
      </c>
      <c r="B387" s="43" t="s">
        <v>1136</v>
      </c>
      <c r="C387" s="98" t="s">
        <v>1307</v>
      </c>
      <c r="D387" s="43">
        <v>386</v>
      </c>
      <c r="E387" s="43" t="s">
        <v>1338</v>
      </c>
      <c r="F387" s="43" t="s">
        <v>403</v>
      </c>
      <c r="G387" s="43" t="s">
        <v>49</v>
      </c>
      <c r="H387" s="102" t="s">
        <v>1363</v>
      </c>
      <c r="I387" s="43" t="s">
        <v>1128</v>
      </c>
      <c r="J387" s="43">
        <v>19423640</v>
      </c>
      <c r="K387" s="43">
        <v>9</v>
      </c>
      <c r="L387" s="103" t="s">
        <v>1139</v>
      </c>
      <c r="M387" s="100">
        <v>44923</v>
      </c>
      <c r="N387" s="101">
        <v>170423640</v>
      </c>
      <c r="O387" s="104" t="s">
        <v>893</v>
      </c>
      <c r="P387" s="43" t="s">
        <v>898</v>
      </c>
      <c r="Q387" s="43">
        <v>6</v>
      </c>
      <c r="R387" s="43"/>
      <c r="S387" s="43">
        <f t="shared" si="15"/>
        <v>180</v>
      </c>
      <c r="T387" s="105">
        <v>44964</v>
      </c>
      <c r="U387" s="105">
        <v>45144</v>
      </c>
      <c r="V387" s="101"/>
      <c r="W387" s="43"/>
      <c r="X387" s="43"/>
      <c r="Y387" s="43"/>
      <c r="Z387" s="100"/>
      <c r="AA387" s="43"/>
      <c r="AB387" s="100"/>
      <c r="AC387" s="100"/>
      <c r="AD387" s="100"/>
      <c r="AE387" s="43"/>
      <c r="AF387" s="100"/>
      <c r="AG387" s="100"/>
      <c r="AH387" s="100"/>
      <c r="AI387" s="100"/>
      <c r="AJ387" s="102"/>
      <c r="AK387" s="100"/>
      <c r="AL387" s="43"/>
      <c r="AM387" s="43"/>
      <c r="AN387" s="100"/>
      <c r="AO387" s="100"/>
      <c r="AP387" s="43"/>
      <c r="AQ387" s="43"/>
      <c r="AR387" s="43"/>
      <c r="AS387" s="106">
        <f>+N387+V387+W387+X387</f>
        <v>170423640</v>
      </c>
      <c r="AT387" s="107">
        <v>45144</v>
      </c>
      <c r="AU387" s="99" t="s">
        <v>1369</v>
      </c>
      <c r="AV387" s="43"/>
      <c r="AW387" s="43"/>
      <c r="AX387" s="108"/>
      <c r="AY387" s="43" t="s">
        <v>1339</v>
      </c>
      <c r="AZ387" s="109"/>
    </row>
    <row r="388" spans="1:52" s="110" customFormat="1" ht="13.5" customHeight="1" x14ac:dyDescent="0.2">
      <c r="A388" s="98" t="s">
        <v>770</v>
      </c>
      <c r="B388" s="43" t="s">
        <v>1259</v>
      </c>
      <c r="C388" s="98" t="s">
        <v>1308</v>
      </c>
      <c r="D388" s="43">
        <v>387</v>
      </c>
      <c r="E388" s="43" t="s">
        <v>1340</v>
      </c>
      <c r="F388" s="43" t="s">
        <v>403</v>
      </c>
      <c r="G388" s="43" t="s">
        <v>49</v>
      </c>
      <c r="H388" s="102" t="s">
        <v>1315</v>
      </c>
      <c r="I388" s="43" t="s">
        <v>1128</v>
      </c>
      <c r="J388" s="43">
        <v>900074646</v>
      </c>
      <c r="K388" s="43">
        <v>1</v>
      </c>
      <c r="L388" s="103" t="s">
        <v>1139</v>
      </c>
      <c r="M388" s="100">
        <v>44923</v>
      </c>
      <c r="N388" s="101">
        <v>27985540</v>
      </c>
      <c r="O388" s="104" t="s">
        <v>893</v>
      </c>
      <c r="P388" s="43" t="s">
        <v>905</v>
      </c>
      <c r="Q388" s="43">
        <v>5</v>
      </c>
      <c r="R388" s="43"/>
      <c r="S388" s="43">
        <f t="shared" si="15"/>
        <v>150</v>
      </c>
      <c r="T388" s="105">
        <v>44958</v>
      </c>
      <c r="U388" s="105">
        <v>45107</v>
      </c>
      <c r="V388" s="101"/>
      <c r="W388" s="43"/>
      <c r="X388" s="43"/>
      <c r="Y388" s="43"/>
      <c r="Z388" s="100"/>
      <c r="AA388" s="43"/>
      <c r="AB388" s="100"/>
      <c r="AC388" s="100"/>
      <c r="AD388" s="100"/>
      <c r="AE388" s="43"/>
      <c r="AF388" s="100"/>
      <c r="AG388" s="100"/>
      <c r="AH388" s="100"/>
      <c r="AI388" s="100"/>
      <c r="AJ388" s="102"/>
      <c r="AK388" s="100"/>
      <c r="AL388" s="43"/>
      <c r="AM388" s="43"/>
      <c r="AN388" s="100"/>
      <c r="AO388" s="100"/>
      <c r="AP388" s="43"/>
      <c r="AQ388" s="43"/>
      <c r="AR388" s="43"/>
      <c r="AS388" s="106">
        <f>+N388+V388+W388+X388</f>
        <v>27985540</v>
      </c>
      <c r="AT388" s="107">
        <v>45107</v>
      </c>
      <c r="AU388" s="99" t="s">
        <v>1369</v>
      </c>
      <c r="AV388" s="43"/>
      <c r="AW388" s="43"/>
      <c r="AX388" s="108"/>
      <c r="AY388" s="43" t="s">
        <v>1341</v>
      </c>
      <c r="AZ388" s="109"/>
    </row>
    <row r="389" spans="1:52" s="110" customFormat="1" ht="13.5" customHeight="1" x14ac:dyDescent="0.2">
      <c r="A389" s="98" t="s">
        <v>770</v>
      </c>
      <c r="B389" s="43" t="s">
        <v>1259</v>
      </c>
      <c r="C389" s="125" t="s">
        <v>1361</v>
      </c>
      <c r="D389" s="43">
        <v>388</v>
      </c>
      <c r="E389" s="43" t="s">
        <v>1342</v>
      </c>
      <c r="F389" s="43" t="s">
        <v>403</v>
      </c>
      <c r="G389" s="43" t="s">
        <v>49</v>
      </c>
      <c r="H389" s="102" t="s">
        <v>1343</v>
      </c>
      <c r="I389" s="43" t="s">
        <v>1128</v>
      </c>
      <c r="J389" s="43" t="s">
        <v>1344</v>
      </c>
      <c r="K389" s="43">
        <v>9</v>
      </c>
      <c r="L389" s="103" t="s">
        <v>1139</v>
      </c>
      <c r="M389" s="100">
        <v>45287</v>
      </c>
      <c r="N389" s="101">
        <v>20639300</v>
      </c>
      <c r="O389" s="104" t="s">
        <v>893</v>
      </c>
      <c r="P389" s="43" t="s">
        <v>895</v>
      </c>
      <c r="Q389" s="43">
        <v>7</v>
      </c>
      <c r="R389" s="43"/>
      <c r="S389" s="43">
        <f t="shared" si="15"/>
        <v>210</v>
      </c>
      <c r="T389" s="105">
        <v>44958</v>
      </c>
      <c r="U389" s="105">
        <v>45169</v>
      </c>
      <c r="V389" s="101"/>
      <c r="W389" s="43"/>
      <c r="X389" s="43"/>
      <c r="Y389" s="43"/>
      <c r="Z389" s="100"/>
      <c r="AA389" s="43"/>
      <c r="AB389" s="100"/>
      <c r="AC389" s="100"/>
      <c r="AD389" s="100"/>
      <c r="AE389" s="43"/>
      <c r="AF389" s="100"/>
      <c r="AG389" s="100"/>
      <c r="AH389" s="100"/>
      <c r="AI389" s="100"/>
      <c r="AJ389" s="102"/>
      <c r="AK389" s="100"/>
      <c r="AL389" s="43"/>
      <c r="AM389" s="43"/>
      <c r="AN389" s="100"/>
      <c r="AO389" s="100"/>
      <c r="AP389" s="43"/>
      <c r="AQ389" s="43"/>
      <c r="AR389" s="43"/>
      <c r="AS389" s="106">
        <f>+N389+V389+W389+X389</f>
        <v>20639300</v>
      </c>
      <c r="AT389" s="107">
        <v>45169</v>
      </c>
      <c r="AU389" s="99" t="s">
        <v>1369</v>
      </c>
      <c r="AV389" s="43"/>
      <c r="AW389" s="43"/>
      <c r="AX389" s="108"/>
      <c r="AY389" s="43" t="s">
        <v>1345</v>
      </c>
      <c r="AZ389" s="109"/>
    </row>
    <row r="390" spans="1:52" s="110" customFormat="1" ht="13.5" customHeight="1" x14ac:dyDescent="0.2">
      <c r="A390" s="98" t="s">
        <v>770</v>
      </c>
      <c r="B390" s="43" t="s">
        <v>1136</v>
      </c>
      <c r="C390" s="98" t="s">
        <v>1309</v>
      </c>
      <c r="D390" s="43">
        <v>389</v>
      </c>
      <c r="E390" s="43" t="s">
        <v>1346</v>
      </c>
      <c r="F390" s="43" t="s">
        <v>403</v>
      </c>
      <c r="G390" s="43" t="s">
        <v>49</v>
      </c>
      <c r="H390" s="102" t="s">
        <v>1316</v>
      </c>
      <c r="I390" s="43" t="s">
        <v>1128</v>
      </c>
      <c r="J390" s="43">
        <v>900298623</v>
      </c>
      <c r="K390" s="43">
        <v>2</v>
      </c>
      <c r="L390" s="103" t="s">
        <v>1139</v>
      </c>
      <c r="M390" s="100">
        <v>44924</v>
      </c>
      <c r="N390" s="101">
        <v>222875505</v>
      </c>
      <c r="O390" s="104" t="s">
        <v>893</v>
      </c>
      <c r="P390" s="43" t="s">
        <v>898</v>
      </c>
      <c r="Q390" s="43">
        <v>6</v>
      </c>
      <c r="R390" s="43"/>
      <c r="S390" s="43">
        <f t="shared" si="15"/>
        <v>180</v>
      </c>
      <c r="T390" s="105">
        <v>44971</v>
      </c>
      <c r="U390" s="105">
        <v>45151</v>
      </c>
      <c r="V390" s="101"/>
      <c r="W390" s="43"/>
      <c r="X390" s="43"/>
      <c r="Y390" s="43"/>
      <c r="Z390" s="100"/>
      <c r="AA390" s="43"/>
      <c r="AB390" s="100"/>
      <c r="AC390" s="100"/>
      <c r="AD390" s="100"/>
      <c r="AE390" s="43"/>
      <c r="AF390" s="100"/>
      <c r="AG390" s="100"/>
      <c r="AH390" s="100"/>
      <c r="AI390" s="100"/>
      <c r="AJ390" s="102"/>
      <c r="AK390" s="100"/>
      <c r="AL390" s="43"/>
      <c r="AM390" s="43"/>
      <c r="AN390" s="100"/>
      <c r="AO390" s="100"/>
      <c r="AP390" s="43"/>
      <c r="AQ390" s="43"/>
      <c r="AR390" s="43"/>
      <c r="AS390" s="106">
        <f>+N390+V390+W390+X390</f>
        <v>222875505</v>
      </c>
      <c r="AT390" s="107">
        <v>45151</v>
      </c>
      <c r="AU390" s="99" t="s">
        <v>1369</v>
      </c>
      <c r="AV390" s="43"/>
      <c r="AW390" s="43"/>
      <c r="AX390" s="108"/>
      <c r="AY390" s="43" t="s">
        <v>1347</v>
      </c>
      <c r="AZ390" s="109"/>
    </row>
    <row r="391" spans="1:52" s="110" customFormat="1" ht="13.5" customHeight="1" x14ac:dyDescent="0.2">
      <c r="A391" s="98" t="s">
        <v>770</v>
      </c>
      <c r="B391" s="43" t="s">
        <v>1259</v>
      </c>
      <c r="C391" s="98" t="s">
        <v>1310</v>
      </c>
      <c r="D391" s="43">
        <v>390</v>
      </c>
      <c r="E391" s="43" t="s">
        <v>1348</v>
      </c>
      <c r="F391" s="43" t="s">
        <v>758</v>
      </c>
      <c r="G391" s="43" t="s">
        <v>48</v>
      </c>
      <c r="H391" s="102" t="s">
        <v>1317</v>
      </c>
      <c r="I391" s="43" t="s">
        <v>1128</v>
      </c>
      <c r="J391" s="43" t="s">
        <v>1349</v>
      </c>
      <c r="K391" s="43">
        <v>6</v>
      </c>
      <c r="L391" s="103" t="s">
        <v>1139</v>
      </c>
      <c r="M391" s="100">
        <v>44924</v>
      </c>
      <c r="N391" s="101">
        <v>28000000</v>
      </c>
      <c r="O391" s="104" t="s">
        <v>893</v>
      </c>
      <c r="P391" s="43" t="s">
        <v>1132</v>
      </c>
      <c r="Q391" s="43">
        <v>3</v>
      </c>
      <c r="R391" s="43"/>
      <c r="S391" s="43">
        <f t="shared" si="15"/>
        <v>90</v>
      </c>
      <c r="T391" s="105">
        <v>44986</v>
      </c>
      <c r="U391" s="105">
        <v>45077</v>
      </c>
      <c r="V391" s="101"/>
      <c r="W391" s="43"/>
      <c r="X391" s="43"/>
      <c r="Y391" s="43"/>
      <c r="Z391" s="100"/>
      <c r="AA391" s="43"/>
      <c r="AB391" s="100"/>
      <c r="AC391" s="100"/>
      <c r="AD391" s="100"/>
      <c r="AE391" s="43"/>
      <c r="AF391" s="100"/>
      <c r="AG391" s="100"/>
      <c r="AH391" s="100"/>
      <c r="AI391" s="100"/>
      <c r="AJ391" s="102"/>
      <c r="AK391" s="100"/>
      <c r="AL391" s="43"/>
      <c r="AM391" s="43"/>
      <c r="AN391" s="100"/>
      <c r="AO391" s="100"/>
      <c r="AP391" s="43"/>
      <c r="AQ391" s="43"/>
      <c r="AR391" s="43"/>
      <c r="AS391" s="106">
        <f>+N391+V391+W391+X391</f>
        <v>28000000</v>
      </c>
      <c r="AT391" s="107">
        <v>45077</v>
      </c>
      <c r="AU391" s="99" t="s">
        <v>1369</v>
      </c>
      <c r="AV391" s="43"/>
      <c r="AW391" s="43"/>
      <c r="AX391" s="108"/>
      <c r="AY391" s="43" t="s">
        <v>1359</v>
      </c>
      <c r="AZ391" s="109"/>
    </row>
  </sheetData>
  <autoFilter ref="A2:BE391" xr:uid="{00000000-0009-0000-0000-000000000000}"/>
  <conditionalFormatting sqref="AT2">
    <cfRule type="cellIs" dxfId="0" priority="1" operator="lessThan">
      <formula>43831</formula>
    </cfRule>
  </conditionalFormatting>
  <dataValidations count="27">
    <dataValidation type="list" allowBlank="1" showInputMessage="1" showErrorMessage="1" errorTitle="Entrada no válida" error="Por favor seleccione un elemento de la lista" promptTitle="Seleccione un elemento de la lista" sqref="G153:G231 G247:G256 G233:G245 G3:G151" xr:uid="{00000000-0002-0000-0000-000000000000}">
      <formula1>$D$351034:$D$351106</formula1>
    </dataValidation>
    <dataValidation type="list" allowBlank="1" showInputMessage="1" showErrorMessage="1" errorTitle="Entrada no válida" error="Por favor seleccione un elemento de la lista" promptTitle="Seleccione un elemento de la lista" sqref="F247:F256 F233:F245 F153:F231 F3:F151" xr:uid="{00000000-0002-0000-0000-000001000000}">
      <formula1>#REF!</formula1>
    </dataValidation>
    <dataValidation type="date" allowBlank="1" showInputMessage="1" errorTitle="Entrada no válida" error="Por favor escriba una fecha válida (AAAA/MM/DD)" promptTitle="Ingrese una fecha (AAAA/MM/DD)" sqref="M3 M273 T3:U3 M305 M322 M337 M346 M348:M352 M355:M361 M363:M365 M367:M368 T349:U352 T355:U358" xr:uid="{00000000-0002-0000-0000-000003000000}">
      <formula1>1900/1/1</formula1>
      <formula2>3000/1/1</formula2>
    </dataValidation>
    <dataValidation type="decimal" allowBlank="1" showInputMessage="1" showErrorMessage="1" errorTitle="Entrada no válida" error="Por favor escriba un número" promptTitle="Escriba un número en esta casilla" sqref="V3" xr:uid="{00000000-0002-0000-0000-000004000000}">
      <formula1>-9223372036854770000</formula1>
      <formula2>9223372036854770000</formula2>
    </dataValidation>
    <dataValidation type="textLength" allowBlank="1" showInputMessage="1" showErrorMessage="1" errorTitle="Entrada no válida" error="Escriba un texto  Maximo 200 Caracteres" promptTitle="Cualquier contenido Maximo 200 Caracteres" sqref="H3 AY153:AY216 AY77:AY78 AY3:AY75 AY80:AY91 AY93:AY151 AY218:AY231 AY233:AY245 AY247:AY256" xr:uid="{00000000-0002-0000-0000-000005000000}">
      <formula1>0</formula1>
      <formula2>200</formula2>
    </dataValidation>
    <dataValidation type="whole" allowBlank="1" showInputMessage="1" showErrorMessage="1" errorTitle="Entrada no válida" error="Por favor escriba un número entero" promptTitle="Escriba un número entero en esta casilla" sqref="K3" xr:uid="{00000000-0002-0000-0000-000006000000}">
      <formula1>-9</formula1>
      <formula2>9</formula2>
    </dataValidation>
    <dataValidation type="decimal" allowBlank="1" showInputMessage="1" showErrorMessage="1" errorTitle="Entrada no válida" error="Por favor escriba un número" promptTitle="Escriba un número en esta casilla" sqref="J3 J348:J352 J355:J358" xr:uid="{00000000-0002-0000-0000-000007000000}">
      <formula1>-99999999999</formula1>
      <formula2>99999999999</formula2>
    </dataValidation>
    <dataValidation type="whole" allowBlank="1" showInputMessage="1" showErrorMessage="1" errorTitle="Entrada no válida" error="Por favor escriba un número entero" promptTitle="Escriba un número entero en esta casilla" sqref="N273 Y3 N322 N337 N349:N352 N355:N358" xr:uid="{00000000-0002-0000-0000-00000A000000}">
      <formula1>-9223372036854770000</formula1>
      <formula2>9223372036854770000</formula2>
    </dataValidation>
    <dataValidation type="whole" allowBlank="1" showInputMessage="1" showErrorMessage="1" errorTitle="Entrada no válida" error="Por favor escriba un número entero" promptTitle="Escriba un número entero en esta casilla" sqref="Z3" xr:uid="{F2836076-1D5C-4EDA-97B2-39564F93B22D}">
      <formula1>-9999999999</formula1>
      <formula2>9999999999</formula2>
    </dataValidation>
    <dataValidation type="textLength" allowBlank="1" showInputMessage="1" showErrorMessage="1" errorTitle="Entrada no válida" error="Escriba un texto  Maximo 1000 Caracteres" promptTitle="Cualquier contenido Maximo 1000 Caracteres" sqref="AY330:AY331 AY322 AY337 AY348:AY352 AY355:AY361 AY382:AY386 AY363:AY365 AY367:AY368 AY305 AY343:AY346" xr:uid="{3932BC0E-2C93-46F9-A23B-011E57D3439C}">
      <formula1>0</formula1>
      <formula2>1000</formula2>
    </dataValidation>
    <dataValidation type="list" allowBlank="1" showInputMessage="1" showErrorMessage="1" errorTitle="Entrada no válida" error="Por favor seleccione un elemento de la lista" promptTitle="Seleccione un elemento de la lista" sqref="B330:B331" xr:uid="{F58B0065-C8B3-4113-93E8-5E87C28A88C1}">
      <formula1>$B$351026:$B$351037</formula1>
    </dataValidation>
    <dataValidation type="list" allowBlank="1" showInputMessage="1" showErrorMessage="1" errorTitle="Entrada no válida" error="Por favor seleccione un elemento de la lista" promptTitle="Seleccione un elemento de la lista" sqref="G258:G261 G384 G373 G264 G266 G275 G282:G285 G287:G288 G290 G292:G293 G295 G278" xr:uid="{A1830992-F965-4229-B800-2561BEDBF91E}">
      <formula1>$A$351002:$A$351074</formula1>
    </dataValidation>
    <dataValidation type="list" allowBlank="1" showInputMessage="1" showErrorMessage="1" errorTitle="Entrada no válida" error="Por favor seleccione un elemento de la lista" promptTitle="Seleccione un elemento de la lista" sqref="F258:F261 F384 F373 F366 F362 F275 F282:F285 F287:F288 F290 F292:F293 F295 F278 F266 F264" xr:uid="{2589AA6E-C801-44DF-8C2A-DC0FFF9B861C}">
      <formula1>#REF!</formula1>
    </dataValidation>
    <dataValidation type="list" allowBlank="1" showInputMessage="1" showErrorMessage="1" errorTitle="Entrada no válida" error="Por favor seleccione un elemento de la lista" promptTitle="Seleccione un elemento de la lista" sqref="G262:G263 G265 G267:G274 G276:G277 G279 G281" xr:uid="{2D0C3A98-0494-4024-8835-981F7BE686BA}">
      <formula1>$A$351003:$A$351075</formula1>
    </dataValidation>
    <dataValidation type="list" allowBlank="1" showInputMessage="1" showErrorMessage="1" errorTitle="Entrada no válida" error="Por favor seleccione un elemento de la lista" promptTitle="Seleccione un elemento de la lista" sqref="F262:F263 F265 F267:F274 F276:F277 F279 F281" xr:uid="{44DD0008-F3FB-43B6-BB9E-93C134EC3212}">
      <formula1>#REF!</formula1>
    </dataValidation>
    <dataValidation type="list" allowBlank="1" showInputMessage="1" showErrorMessage="1" errorTitle="Entrada no válida" error="Por favor seleccione un elemento de la lista" promptTitle="Seleccione un elemento de la lista" sqref="F257" xr:uid="{05B6C90B-4499-42FF-B713-AE8EFC5B62A1}">
      <formula1>#REF!</formula1>
    </dataValidation>
    <dataValidation type="list" allowBlank="1" showInputMessage="1" showErrorMessage="1" errorTitle="Entrada no válida" error="Por favor seleccione un elemento de la lista" promptTitle="Seleccione un elemento de la lista" sqref="G257" xr:uid="{CACA6062-4320-4E1E-B165-725E67A00A39}">
      <formula1>$A$350991:$A$351063</formula1>
    </dataValidation>
    <dataValidation type="list" allowBlank="1" showInputMessage="1" showErrorMessage="1" errorTitle="Entrada no válida" error="Por favor seleccione un elemento de la lista" promptTitle="Seleccione un elemento de la lista" sqref="F280 F376 F369:F370 F353 F286 F289 F291 F294 F296:F299" xr:uid="{0A834C3D-0557-482E-AB7F-09A2EEAFBDA4}">
      <formula1>#REF!</formula1>
    </dataValidation>
    <dataValidation type="list" allowBlank="1" showInputMessage="1" showErrorMessage="1" errorTitle="Entrada no válida" error="Por favor seleccione un elemento de la lista" promptTitle="Seleccione un elemento de la lista" sqref="G280 G286 G289 G291 G294 G296:G299" xr:uid="{9557A85E-E3C2-4110-8C52-5A8CCDDCBDBF}">
      <formula1>$A$350996:$A$351068</formula1>
    </dataValidation>
    <dataValidation type="list" allowBlank="1" showInputMessage="1" showErrorMessage="1" errorTitle="Entrada no válida" error="Por favor seleccione un elemento de la lista" promptTitle="Seleccione un elemento de la lista" sqref="F300:F302 F308:F309 F311 F314" xr:uid="{0A5AE6AC-BF39-4ED1-A1BD-64532D281211}">
      <formula1>#REF!</formula1>
    </dataValidation>
    <dataValidation type="list" allowBlank="1" showInputMessage="1" showErrorMessage="1" errorTitle="Entrada no válida" error="Por favor seleccione un elemento de la lista" promptTitle="Seleccione un elemento de la lista" sqref="G300:G302 G376 G369:G370 G353 G308:G309 G311 G314" xr:uid="{E8B1E3F5-A544-4BD5-B88F-CAA0F85DB36C}">
      <formula1>$A$350995:$A$351067</formula1>
    </dataValidation>
    <dataValidation type="list" allowBlank="1" showInputMessage="1" showErrorMessage="1" errorTitle="Entrada no válida" error="Por favor seleccione un elemento de la lista" promptTitle="Seleccione un elemento de la lista" sqref="G310 G338:G345 G315:G321 G303:G304 G313 G306:G307 G323:G336" xr:uid="{3470B0AB-3829-4B59-A081-44366EA6465E}">
      <formula1>$A$351026:$A$351098</formula1>
    </dataValidation>
    <dataValidation type="list" allowBlank="1" showInputMessage="1" showErrorMessage="1" errorTitle="Entrada no válida" error="Por favor seleccione un elemento de la lista" promptTitle="Seleccione un elemento de la lista" sqref="F310 F306:F307 F303:F304 F313 F315:F321 F323:F336 F338:F345" xr:uid="{CB41EE61-1A42-47BE-92DD-15CA6182C957}">
      <formula1>#REF!</formula1>
    </dataValidation>
    <dataValidation type="list" allowBlank="1" showInputMessage="1" showErrorMessage="1" errorTitle="Entrada no válida" error="Por favor seleccione un elemento de la lista" promptTitle="Seleccione un elemento de la lista" sqref="G305 G385:G391 G377:G383 G374:G375 G371:G372 G355:G368 G348:G352 G346 G337 G322" xr:uid="{F0050AD1-535D-4B6E-9161-F85F0A3861CB}">
      <formula1>$A$351000:$A$351072</formula1>
    </dataValidation>
    <dataValidation type="list" allowBlank="1" showInputMessage="1" showErrorMessage="1" errorTitle="Entrada no válida" error="Por favor seleccione un elemento de la lista" promptTitle="Seleccione un elemento de la lista" sqref="F305 F385:F391 F377:F383 F374:F375 F371:F372 F367:F368 F363:F365 F355:F361 F348:F352 F346 F337 F322" xr:uid="{D9D488EF-2429-4FE0-A1A8-A4F2280B93F3}">
      <formula1>#REF!</formula1>
    </dataValidation>
    <dataValidation type="list" allowBlank="1" showInputMessage="1" showErrorMessage="1" errorTitle="Entrada no válida" error="Por favor seleccione un elemento de la lista" promptTitle="Seleccione un elemento de la lista" sqref="B305 B385:B391 B374:B383 B355:B372 B281 B279 B276:B277 B267:B274 B265 B262:B263 B348:B353 B346 B337 B322" xr:uid="{85F0A6E8-B76D-404F-B43E-297D12258D07}">
      <formula1>$B$351000:$B$351011</formula1>
    </dataValidation>
    <dataValidation type="list" allowBlank="1" showInputMessage="1" showErrorMessage="1" errorTitle="Entrada no válida" error="Por favor seleccione un elemento de la lista" promptTitle="Seleccione un elemento de la lista" sqref="B258:B261 B384 B373" xr:uid="{3712A638-678B-4439-B6B0-1918481CE622}">
      <formula1>$B$350999:$B$351010</formula1>
    </dataValidation>
  </dataValidations>
  <hyperlinks>
    <hyperlink ref="AY273" r:id="rId1" display="https://www.contratos.gov.co/consultas/detalleProceso.do?numConstancia=22-22-36851&amp;g-recaptcha-response=03ANYolqsirywB3hADC50FLRzmJ9mlzBl-lZ8Su_LPw81hZVydVMQNBCzLj_9a-cEf6Ov7Eu_ByCUlP7bEpEu615BDPRrBTpi82aUtAxFEuuzJD8gduW4EkHE6XTFjG5YevAgeCRHIlpD80NlExPvpbMnCwrSYMcw6GDLzOLxLVzwk_r4ZNDLQGbQ7XBY0RBlJGG0xLiS8FJVqI1rujVI5hgouqFOLSf-JA8QPq9qmjSPpFBWPMHcjAHljPNAPgIoFHO4isc90dOJrHwSh901chyqu7rx1CWYoUjouS46NcBeV56xvgXZwPNjWaaLFwAyvnxHtfJxbzqoYghBKg7Afd-f2bJEtqBn8Mjg0IUo_FUFdEXJoKxfRi7D5v8rkzLFJP4pdtHlDT2AltkOZ22oTUCQ5WaV2nxyVtN8Yurcu8jh8Rah_pCuxAKFSiLPTL_exKmkMMgMu5nLO94TBt1K-LQueRXa_54Fmqz-fZBE1d44WRCHHIgKhco-1Kk6s-dbPP5etGLEMpF-B-4DvsvXmMs0JUHCpEzpO3w" xr:uid="{00000000-0004-0000-0000-00000A000000}"/>
    <hyperlink ref="AY331" r:id="rId2" xr:uid="{62921AD0-22F8-401E-A9B7-C9A15EB6F699}"/>
    <hyperlink ref="AY330" r:id="rId3" xr:uid="{D400A0FD-5B18-4F06-81A2-6FB8A94626F8}"/>
    <hyperlink ref="AY292" r:id="rId4" xr:uid="{CCD4E236-D5E0-4111-863F-D083B5A094AD}"/>
    <hyperlink ref="AY258" r:id="rId5" xr:uid="{6B0FE738-8F82-47D7-BDFD-9B21A0160E4A}"/>
    <hyperlink ref="AY357" r:id="rId6" xr:uid="{19F13096-BDF7-41E1-8BCA-B4B59EFD40D1}"/>
    <hyperlink ref="AY319" r:id="rId7" xr:uid="{72283FFF-6108-4DFD-A5EA-B50C5F427496}"/>
  </hyperlinks>
  <pageMargins left="0.7" right="0.7" top="0.75" bottom="0.75" header="0.3" footer="0.3"/>
  <pageSetup scale="69" orientation="portrait" r:id="rId8"/>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BASE 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Leisy Yurani Giraldo Medina</dc:creator>
  <cp:lastModifiedBy>Leisy Yurani Giraldo medina</cp:lastModifiedBy>
  <cp:lastPrinted>2020-03-17T16:26:17Z</cp:lastPrinted>
  <dcterms:created xsi:type="dcterms:W3CDTF">2020-02-04T20:05:19Z</dcterms:created>
  <dcterms:modified xsi:type="dcterms:W3CDTF">2023-05-02T16:28:49Z</dcterms:modified>
</cp:coreProperties>
</file>