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lizabeth.pena\Documents\CALIDAD 2020\CONTRALORIA\REPORTE CUENTA ANUAL\DILIGENCIADOS CUENTA ANUAL\"/>
    </mc:Choice>
  </mc:AlternateContent>
  <xr:revisionPtr revIDLastSave="0" documentId="13_ncr:1_{1D35F8BB-E313-4C6C-B920-79A9CE4470D6}" xr6:coauthVersionLast="44" xr6:coauthVersionMax="45" xr10:uidLastSave="{00000000-0000-0000-0000-000000000000}"/>
  <bookViews>
    <workbookView xWindow="-120" yWindow="-120" windowWidth="20730" windowHeight="11160" tabRatio="42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PROCESO'!$A$14:$AT$36</definedName>
    <definedName name="_xlnm.Print_Area" localSheetId="0">'PLAN GESTION POR PROCESO'!$A$1:$AT$42</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20" i="1" l="1"/>
  <c r="AM20" i="1"/>
  <c r="AR36" i="1" l="1"/>
  <c r="AM36" i="1"/>
  <c r="AS35" i="1"/>
  <c r="AR28" i="1"/>
  <c r="AR29" i="1"/>
  <c r="AR27" i="1"/>
  <c r="AR19" i="1"/>
  <c r="AQ21" i="1" l="1"/>
  <c r="AQ22" i="1"/>
  <c r="AQ23" i="1"/>
  <c r="AQ25" i="1"/>
  <c r="AS25" i="1" s="1"/>
  <c r="AQ26" i="1"/>
  <c r="AQ30" i="1"/>
  <c r="AS30" i="1" s="1"/>
  <c r="AQ32" i="1"/>
  <c r="AS32" i="1" s="1"/>
  <c r="AQ33" i="1"/>
  <c r="AS33" i="1" s="1"/>
  <c r="AQ34" i="1"/>
  <c r="AQ35" i="1"/>
  <c r="AP20" i="1"/>
  <c r="AP21" i="1"/>
  <c r="AP22" i="1"/>
  <c r="AP23" i="1"/>
  <c r="AP24" i="1"/>
  <c r="AP25" i="1"/>
  <c r="AP26" i="1"/>
  <c r="AP27" i="1"/>
  <c r="AP28" i="1"/>
  <c r="AP29" i="1"/>
  <c r="AP30" i="1"/>
  <c r="AP31" i="1"/>
  <c r="AP32" i="1"/>
  <c r="AP33" i="1"/>
  <c r="AP34" i="1"/>
  <c r="AP35" i="1"/>
  <c r="AP19" i="1"/>
  <c r="AK20" i="1"/>
  <c r="AK21" i="1"/>
  <c r="AK22" i="1"/>
  <c r="AK23" i="1"/>
  <c r="AK24" i="1"/>
  <c r="AK25" i="1"/>
  <c r="AK26" i="1"/>
  <c r="AK27" i="1"/>
  <c r="AK28" i="1"/>
  <c r="AM28" i="1" s="1"/>
  <c r="AK29" i="1"/>
  <c r="AM29" i="1" s="1"/>
  <c r="AK30" i="1"/>
  <c r="AM30" i="1" s="1"/>
  <c r="AK31" i="1"/>
  <c r="AK32" i="1"/>
  <c r="AM32" i="1" s="1"/>
  <c r="AK33" i="1"/>
  <c r="AK34" i="1"/>
  <c r="AK35" i="1"/>
  <c r="AM35" i="1" s="1"/>
  <c r="AK19" i="1"/>
  <c r="AF20" i="1"/>
  <c r="AH20" i="1" s="1"/>
  <c r="AF22" i="1"/>
  <c r="AF23" i="1"/>
  <c r="AH23" i="1" s="1"/>
  <c r="AF24" i="1"/>
  <c r="AF27" i="1"/>
  <c r="AH27" i="1" s="1"/>
  <c r="AF28" i="1"/>
  <c r="AH28" i="1" s="1"/>
  <c r="AF29" i="1"/>
  <c r="AH29" i="1" s="1"/>
  <c r="AF30" i="1"/>
  <c r="AH30" i="1" s="1"/>
  <c r="AF32" i="1"/>
  <c r="AH32" i="1" s="1"/>
  <c r="AA20" i="1"/>
  <c r="AC20" i="1" s="1"/>
  <c r="AA21" i="1"/>
  <c r="AC21" i="1" s="1"/>
  <c r="AA22" i="1"/>
  <c r="AA23" i="1"/>
  <c r="AC23" i="1" s="1"/>
  <c r="AA24" i="1"/>
  <c r="AA25" i="1"/>
  <c r="AA26" i="1"/>
  <c r="AA27" i="1"/>
  <c r="AA28" i="1"/>
  <c r="AC28" i="1" s="1"/>
  <c r="AA29" i="1"/>
  <c r="AC29" i="1" s="1"/>
  <c r="AA30" i="1"/>
  <c r="AC30" i="1" s="1"/>
  <c r="AA32" i="1"/>
  <c r="AC32" i="1" s="1"/>
  <c r="AA34" i="1"/>
  <c r="AC34" i="1" s="1"/>
  <c r="AA19" i="1"/>
  <c r="AC19" i="1" s="1"/>
  <c r="AC36" i="1" s="1"/>
  <c r="V20" i="1"/>
  <c r="V21" i="1"/>
  <c r="V22" i="1"/>
  <c r="V23" i="1"/>
  <c r="V24" i="1"/>
  <c r="V25" i="1"/>
  <c r="V26" i="1"/>
  <c r="V27" i="1"/>
  <c r="V28" i="1"/>
  <c r="V29" i="1"/>
  <c r="X29" i="1" s="1"/>
  <c r="V30" i="1"/>
  <c r="X30" i="1" s="1"/>
  <c r="V31" i="1"/>
  <c r="V32" i="1"/>
  <c r="X32" i="1" s="1"/>
  <c r="V34" i="1"/>
  <c r="V35" i="1"/>
  <c r="V19" i="1"/>
  <c r="AH36" i="1" l="1"/>
  <c r="X36" i="1"/>
  <c r="P29" i="1"/>
  <c r="AQ29" i="1" s="1"/>
  <c r="AS29" i="1" s="1"/>
  <c r="P28" i="1"/>
  <c r="AQ28" i="1" s="1"/>
  <c r="AS28" i="1" s="1"/>
  <c r="P27" i="1"/>
  <c r="AQ27" i="1" s="1"/>
  <c r="E36" i="1"/>
  <c r="P31" i="1"/>
  <c r="AQ31" i="1" s="1"/>
  <c r="AS31" i="1" s="1"/>
  <c r="P24" i="1"/>
  <c r="AQ24" i="1" s="1"/>
  <c r="P20" i="1"/>
  <c r="AQ20" i="1" s="1"/>
  <c r="P19" i="1"/>
  <c r="AQ19" i="1" s="1"/>
  <c r="AS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7"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<sst xmlns="http://schemas.openxmlformats.org/spreadsheetml/2006/main" count="624" uniqueCount="341">
  <si>
    <t>ALCALDÍA LOCAL DE PUENTE ARANDA</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</si>
  <si>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</si>
  <si>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</si>
  <si>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</si>
  <si>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</si>
  <si>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</si>
  <si>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</si>
  <si>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</si>
  <si>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</si>
  <si>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</si>
  <si>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</si>
  <si>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</si>
  <si>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87,25%.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</si>
  <si>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0"/>
        <rFont val="Arial"/>
        <family val="2"/>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0"/>
        <rFont val="Arial"/>
        <family val="2"/>
      </rPr>
      <t xml:space="preserve"> . Se adiciona el avance de gestión de la Alcaldía Local realizado durante el II trimestre, obteniendo por resultado </t>
    </r>
    <r>
      <rPr>
        <b/>
        <sz val="10"/>
        <rFont val="Arial"/>
        <family val="2"/>
      </rPr>
      <t>71,72%</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</si>
  <si>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</si>
  <si>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83,87</t>
    </r>
    <r>
      <rPr>
        <sz val="12"/>
        <rFont val="Arial"/>
        <family val="2"/>
      </rPr>
      <t>%</t>
    </r>
  </si>
  <si>
    <t xml:space="preserve">"Se adiciona el avance de gestión de la Alcaldía realizado durante el IV trimestre, obteniendo por resultado del 94%, obteniendo por resultado de gestión para la vigencia 2019 del 86%			"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</si>
  <si>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</si>
  <si>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</si>
  <si>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</si>
  <si>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</si>
  <si>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</si>
  <si>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</si>
  <si>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</si>
  <si>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</si>
  <si>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</si>
  <si>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</si>
  <si>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</si>
  <si>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</si>
  <si>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</si>
  <si>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</si>
  <si>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</si>
  <si>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</si>
  <si>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</si>
  <si>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</si>
  <si>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</si>
  <si>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</si>
  <si>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</si>
  <si>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</si>
  <si>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</si>
  <si>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</si>
  <si>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</si>
  <si>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</si>
  <si>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</si>
  <si>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</si>
  <si>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</si>
  <si>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</si>
  <si>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</si>
  <si>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</si>
  <si>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</si>
  <si>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</si>
  <si>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</si>
  <si>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</si>
  <si>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</si>
  <si>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</si>
  <si>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</si>
  <si>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</si>
  <si>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</si>
  <si>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</si>
  <si>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</si>
  <si>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</si>
  <si>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</si>
  <si>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</si>
  <si>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</si>
  <si>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</si>
  <si>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</si>
  <si>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</si>
  <si>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</si>
  <si>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Asistieron 371, así: 311 ciudadanos y 60 funcionarios y el año anterior asistieron 608 personas</t>
  </si>
  <si>
    <t>LISTADOS DE ASISTENCIA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</si>
  <si>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</si>
  <si>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</si>
  <si>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</si>
  <si>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</si>
  <si>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</si>
  <si>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</si>
  <si>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</si>
  <si>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</si>
  <si>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 xml:space="preserve"> META NO PROGRAMADA</t>
  </si>
  <si>
    <t>Según el visor MUSI reportado por la Secretaría Distrital de Planeación, el avance físico del plan de desarrollo local para el trimestre fue del 32,8%</t>
  </si>
  <si>
    <t>MATRIZ MUSI</t>
  </si>
  <si>
    <t>De acuerdo con el informe de avance PDL 2017-2020 remitido por la Secretaría Distrital de Planeación - SDP, el visor MUSI reporta para la Alcaldía Local un avance físico del 26,10%.</t>
  </si>
  <si>
    <t>Musi, Acta</t>
  </si>
  <si>
    <t>Según el visor MUSI reportado por la Secretaría Distrital de Planeación, el avance físico del plan de desarrollo local para el trimestre  fue del 27,5%</t>
  </si>
  <si>
    <t>Reporte MUSI</t>
  </si>
  <si>
    <t>Reporte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</si>
  <si>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</si>
  <si>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</si>
  <si>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</si>
  <si>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</si>
  <si>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</si>
  <si>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</si>
  <si>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</si>
  <si>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</si>
  <si>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</si>
  <si>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A junio 30 de 2019 se ha comprometido el 34.92% de Inversión Directa. 
La evidencia esta en la Ejecución Presupuestal.</t>
  </si>
  <si>
    <t xml:space="preserve"> Se comprometio en ejecucion Directa el 98.87% ,</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</si>
  <si>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</si>
  <si>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</si>
  <si>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</si>
  <si>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</si>
  <si>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</si>
  <si>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</si>
  <si>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Ala fecha se ha girado el 8.16%  , la evidencia está en la Ejecución presupuestal</t>
  </si>
  <si>
    <t>A la fecha se ha girado el 28.54%</t>
  </si>
  <si>
    <t>Se giro en la vigencia 2019 a diciembre 45.98%</t>
  </si>
  <si>
    <r>
      <t xml:space="preserve">Girar el </t>
    </r>
    <r>
      <rPr>
        <b/>
        <sz val="12"/>
        <rFont val="Garamond"/>
        <family val="1"/>
      </rPr>
      <t>50%</t>
    </r>
    <r>
      <rPr>
        <sz val="12"/>
        <rFont val="Garamond"/>
        <family val="1"/>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</si>
  <si>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</si>
  <si>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</si>
  <si>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</si>
  <si>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Para gastos de funcionamiento se giró el 49,71% y en inversión 6,41% ($162.012.484 y $602,429,180)</t>
  </si>
  <si>
    <t>para este período se ha girado el 37.18%. Se puede evidenciar en la Ejecución Presupuestal.</t>
  </si>
  <si>
    <t xml:space="preserve">A la fecha se ha girado el 38.46%, no se cumple la meta ya que hay liquidaciones pendientes </t>
  </si>
  <si>
    <t>Se giro el 68.18% de las obligaciones de otras vigencias</t>
  </si>
  <si>
    <r>
      <t xml:space="preserve">Girar el </t>
    </r>
    <r>
      <rPr>
        <b/>
        <sz val="12"/>
        <rFont val="Garamond"/>
        <family val="1"/>
      </rPr>
      <t>50%</t>
    </r>
    <r>
      <rPr>
        <sz val="12"/>
        <rFont val="Garamond"/>
        <family val="1"/>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</si>
  <si>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</si>
  <si>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</si>
  <si>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</si>
  <si>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 giró el 14.68% en Inversión para la vigencia del 2019 ($2.354.172,229)</t>
  </si>
  <si>
    <t>para este periodo se ha girado el 30.48% se evidencia en la Ejecución presupuestal.</t>
  </si>
  <si>
    <t>A la fecha se ha girado el 51.81 %</t>
  </si>
  <si>
    <t>Se giro el 85.90 de las obligaciones de vigencia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</si>
  <si>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</si>
  <si>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</si>
  <si>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</si>
  <si>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</si>
  <si>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</si>
  <si>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</si>
  <si>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</si>
  <si>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</si>
  <si>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44% de los comparendos programados para el trimestre</t>
  </si>
  <si>
    <t>Informe comparendos DGP</t>
  </si>
  <si>
    <t>La Alcaldía Local dio impulso a 3.085 comparendos recibidos en las vigencias anteriores al año 2019.</t>
  </si>
  <si>
    <t>aplicativo CNPC (SI ACTUA 2). Aplicativo Arco, expedientes que reposan en cada una de las inspecciones. Se anexa correo recibidos de las diferenes inspecciones</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</si>
  <si>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</si>
  <si>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</si>
  <si>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</si>
  <si>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50% de los comparendos programados para el trimestre</t>
  </si>
  <si>
    <t>Informe Quejas DGP</t>
  </si>
  <si>
    <t>La Alcaldía Local dio impulso a 2.260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</si>
  <si>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</si>
  <si>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</si>
  <si>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</si>
  <si>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</si>
  <si>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</si>
  <si>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</si>
  <si>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realizaron 11 operativos  con visitas a 73 establecimientos de comercio.</t>
  </si>
  <si>
    <t>Radicados orfeo 20196610025982, 20196610027032, 20196610025972,  20196610025222, 20196610025142, 20196610025192, 20196610025132, 20196610025182, 20196610025122, 20196610025152 y 20196610021802. Matriz de seguimiento de gestión Policiva</t>
  </si>
  <si>
    <t>Se realizaron 13 operativos  con visitas a 76 establecimientos de comercio.</t>
  </si>
  <si>
    <t>APLICATIVO ORFEO -Radicados: 20196610046372,20196610044522,  20196610059182,20196610059812,20196610059802,20196610059282, 20196610071952, 20196610071962,20196610074362, 20196610076382,20196610076092,20196610078832,20196610078852.</t>
  </si>
  <si>
    <t>Se realizaron 11 operativos en materia de establecimientos en toda la localidad . A fin de verificar requisitos.</t>
  </si>
  <si>
    <t>actas radicadas en orfeo 2019661008872 -20196610089962 -20196610090262-20196610103572 - 20196610104142 - 20196610104072 - 20196610110932 - 20196610110852 - 20196610113712 - 20196610113602 - 20196610118292.</t>
  </si>
  <si>
    <t>Se realizaron 12 operativos mediante los siguientes radicados: 1. Rad. 20196610131762, 2. 20196610132772, 3. 20196610140192,  4. 20196610140422, 5. 20196610139782, 6. 20196610140452, 7. 20196610140202, 8. 20196610143872, 9. 20196610143142, 10. 20196610142042. 11. 20196610153072, 12. 20196610149352.</t>
  </si>
  <si>
    <t>carpeta operativos IVC - Base excel operativos metrologia 2019 y radicados en orfeo.</t>
  </si>
  <si>
    <t>La Alcaldía Local realizó 46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</si>
  <si>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</si>
  <si>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</si>
  <si>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</si>
  <si>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</si>
  <si>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</si>
  <si>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Se visitaron  10 obras, que se evidencian en 3 radicados.</t>
  </si>
  <si>
    <t>Radicados orfeo 20196610024472, 20196610030922 y 20196610030932. Matriz de seguimiento de gestión Policiva</t>
  </si>
  <si>
    <t>Se realizo 1 operativo.
 No se cumplio con la meta, toda vez que el grupo de Obras se encuentra ubicado en camara y comercio realizando la descongetion de los expedientes, por lo tanto no se cuenta con dicho personal.</t>
  </si>
  <si>
    <t>APLICATIVO ORFEO Radicados: 20196610060172.</t>
  </si>
  <si>
    <t>Se realizaron 3. No se cumplio con la meta por falta de personal. Sin embargo en los tres operativos se realizaron  5 sellamientos.</t>
  </si>
  <si>
    <t>Aplicativo Orfeo, radicados  20196610086732 - 20196610120742 -20196610121152</t>
  </si>
  <si>
    <t>1. 20196610124552, 2. 20196610132892, 3. 20196610132782, 4. 20196610134952, 5. 20196610134582. 6. 20196630037513.</t>
  </si>
  <si>
    <t>La Alcaldía Local realizó 20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</si>
  <si>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</si>
  <si>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</si>
  <si>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</si>
  <si>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</si>
  <si>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</si>
  <si>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hizo un operativo en materia de espacio público, a 5 puntos de ventas ambulantes ya que  no se contó con el acompañamiento de la policia, para realizar mas operativos.</t>
  </si>
  <si>
    <t>Radicado  2196610041072. Matriz de seguimiento de gestión Policiva</t>
  </si>
  <si>
    <t>Se realizaron 4 operativos</t>
  </si>
  <si>
    <t>APLICATIVO ORFEO RADICADOS:  20196610084992, 20196610085002, 20196610085762, 20196610085702</t>
  </si>
  <si>
    <t>se realizaron 4 operativos a establecimientos verificando la extension de actividad en espacio publico. No se cumplio la meta por falta de personal.</t>
  </si>
  <si>
    <t>Aplicativo Orfeo, radicados  20196610099472-20196610102512 -20196610106152-20196610106162-</t>
  </si>
  <si>
    <t xml:space="preserve">1.20196610156742. 2. 20196610157782 3. 20196610157052. </t>
  </si>
  <si>
    <t>No se cumplió con la meta toda vez que no hubo contrato para hechos notorios.</t>
  </si>
  <si>
    <t>La Alcaldía Local realizó12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</si>
  <si>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</si>
  <si>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</si>
  <si>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</si>
  <si>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</si>
  <si>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</si>
  <si>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</si>
  <si>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</si>
  <si>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</si>
  <si>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</si>
  <si>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88%</t>
  </si>
  <si>
    <t>radicado 20194400192783</t>
  </si>
  <si>
    <t>De acuerdo con el reporte remitido por la Dirección de Tecnologías e Información - DTI de los 6 lineamientos evaluados la Alcaldía Local cumple con el 88%.</t>
  </si>
  <si>
    <t>Reporte DTI</t>
  </si>
  <si>
    <t>De acuerdo al informe remitido por la DTI, la Alcaldía Local cumple con el 92% de los 6 lineamientos evaluados.</t>
  </si>
  <si>
    <t>De acuerdo al informe remitido por la DTI, la Alcaldía Local cumple con el 94%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</si>
  <si>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</si>
  <si>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</si>
  <si>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</si>
  <si>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</si>
  <si>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</si>
  <si>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</si>
  <si>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</si>
  <si>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</si>
  <si>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</si>
  <si>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</si>
  <si>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 xml:space="preserve">No se califica como una buena práctica, puesto que el formato que se esta diligenciando es un formato obligatorio para la alcaldía local. </t>
  </si>
  <si>
    <t>Reporte Ágora</t>
  </si>
  <si>
    <t>La alcaldía Local realizó el registro de la buena práctica</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</si>
  <si>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</si>
  <si>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</si>
  <si>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</si>
  <si>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</si>
  <si>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</si>
  <si>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</si>
  <si>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</si>
  <si>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</si>
  <si>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</si>
  <si>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 SIG y MIMEC</t>
  </si>
  <si>
    <t>De acuerdo con el reporte extraido de los aplicativos SIG y MIMEC, la Alcaldía Local  presenta una gestión del 50% en las acciones de los planes de mejora</t>
  </si>
  <si>
    <t>La Alcaldía Local y/o proceso mantuvo en el trimestre el 100% de las acciones de mejora asignadas con relación a planes de mejoramiento interno documentadas y vigentes</t>
  </si>
  <si>
    <t>Reporte SIG -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</si>
  <si>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</si>
  <si>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</si>
  <si>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</si>
  <si>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t>
  </si>
  <si>
    <t>Aplicativo Gestión Documental</t>
  </si>
  <si>
    <t>Seguimiento requerimientos ciudadanos</t>
  </si>
  <si>
    <t>La Alcaldía Local dio respuesta al 93% de los requerimientos ciudadanos con corte a 31 de diciembre de 2018 programados para el trimestre de la vigencia 2019.</t>
  </si>
  <si>
    <t>Reporte SAC</t>
  </si>
  <si>
    <t xml:space="preserve">La Alcaldía Local dio respuesta al 48,84% de los requerimientos ciudadanos programados para el trimestre. </t>
  </si>
  <si>
    <t>Reporte requerimientos ciudadanos</t>
  </si>
  <si>
    <t>La Alcaldía Local tiene actualmente 87 requerimientos ciudadanos en trámite.</t>
  </si>
  <si>
    <t xml:space="preserve">La Alcaldía Local cuenta con 39 SDQS pendientes por tramitar </t>
  </si>
  <si>
    <t xml:space="preserve">La Alcaldía Local dió respuesta total a 1.543 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</si>
  <si>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</si>
  <si>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</si>
  <si>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</si>
  <si>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</si>
  <si>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</si>
  <si>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</si>
  <si>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 Alcaldía Local con relación al cumplimiento de la meta:
Uso eficiente de energía: Durante las inspecciones realizadas por el profesional ambiental se determinó que el 92% de los equipos de la alcaldía local se encontraron apagados.
Gestión de Residuos: Se otorga una calificación de 5 teniendo en cuenta que se evidencia una mezcla parcial de los residuos en el punto ecológico.
Movilidad sostenible: Se realizó reporte - 15 biciusuarios, 53 transporte público, 3 caminando, 14 carro compartido, 2 taxi, 25 carro particular, 12 motocicleta.  
Participación actividades ambientales:Participación del 10% en actividades ambientales.
Reporte consumo de papel: No ha realizado reporte de consumo de papel durante el año
Consumo de papel: No se realiza comparación entre semestres por no contar con la información.</t>
  </si>
  <si>
    <t>Reporte criterios ambientales</t>
  </si>
  <si>
    <t>El proceso cumple con el 71% de los requisitos ambientales exigidos.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</si>
  <si>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</si>
  <si>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</si>
  <si>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</si>
  <si>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</si>
  <si>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52% en el curso MIPG</t>
  </si>
  <si>
    <t>Reporte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</si>
  <si>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</si>
  <si>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</si>
  <si>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</si>
  <si>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</si>
  <si>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</si>
  <si>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</si>
  <si>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</si>
  <si>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</si>
  <si>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</si>
  <si>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</si>
  <si>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</si>
  <si>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</si>
  <si>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</si>
  <si>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</si>
  <si>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</si>
  <si>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</si>
  <si>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</si>
  <si>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</si>
  <si>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</si>
  <si>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</si>
  <si>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</si>
  <si>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</si>
  <si>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</si>
  <si>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</si>
  <si>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</si>
  <si>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</si>
  <si>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</si>
  <si>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</si>
  <si>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</si>
  <si>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</si>
  <si>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</si>
  <si>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</si>
  <si>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</si>
  <si>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</si>
  <si>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</si>
  <si>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</si>
  <si>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</si>
  <si>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</si>
  <si>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</si>
  <si>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</si>
  <si>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</si>
  <si>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</si>
  <si>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</si>
  <si>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</si>
  <si>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</si>
  <si>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</si>
  <si>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</si>
  <si>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</si>
  <si>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</si>
  <si>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</si>
  <si>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</si>
  <si>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</si>
  <si>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</si>
  <si>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</si>
  <si>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</si>
  <si>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</si>
  <si>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</si>
  <si>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</si>
  <si>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</si>
  <si>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</si>
  <si>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</si>
  <si>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</si>
  <si>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</si>
  <si>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</si>
  <si>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</si>
  <si>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</si>
  <si>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</si>
  <si>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</si>
  <si>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</si>
  <si>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</si>
  <si>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</si>
  <si>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</si>
  <si>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</si>
  <si>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</si>
  <si>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</si>
  <si>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</si>
  <si>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</si>
  <si>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</si>
  <si>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</si>
  <si>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</si>
  <si>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</si>
  <si>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</si>
  <si>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</si>
  <si>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</si>
  <si>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</si>
  <si>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</si>
  <si>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</si>
  <si>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</si>
  <si>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57,2%</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</si>
  <si>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93%  y 86%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</si>
</sst>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9"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rgb="FF0070C0"/>
      <name val="Garamond"/>
      <family val="1"/>
    </font>
    <font>
      <sz val="12"/>
      <color rgb="FF0070C0"/>
      <name val="Garamond"/>
      <family val="1"/>
    </font>
    <font>
      <b/>
      <sz val="16"/>
      <name val="Arial"/>
      <family val="2"/>
    </font>
    <font>
      <i/>
      <sz val="10"/>
      <name val="Arial"/>
      <family val="2"/>
    </font>
    <font>
      <sz val="12"/>
      <name val="Arial"/>
      <family val="2"/>
    </font>
    <font>
      <sz val="14"/>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2">
    <xf numFmtId="0" fontId="0" fillId="0" borderId="0" xfId="0"/>
    <xf numFmtId="0" fontId="16" fillId="6" borderId="0" xfId="0" applyFont="1" applyFill="1"/>
    <xf numFmtId="0" fontId="2" fillId="6" borderId="0" xfId="0" applyFont="1" applyFill="1" applyBorder="1" applyAlignment="1">
      <alignment horizontal="left" vertical="center" wrapText="1"/>
    </xf>
    <xf numFmtId="0" fontId="16"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6" borderId="0" xfId="0" applyFont="1" applyFill="1" applyBorder="1" applyAlignment="1">
      <alignment vertical="center" wrapText="1"/>
    </xf>
    <xf numFmtId="0" fontId="17" fillId="6" borderId="0" xfId="0" applyFont="1" applyFill="1"/>
    <xf numFmtId="0" fontId="16" fillId="6" borderId="0" xfId="0" applyFont="1" applyFill="1" applyAlignment="1">
      <alignment vertical="top" wrapText="1"/>
    </xf>
    <xf numFmtId="0" fontId="18" fillId="6" borderId="0" xfId="0" applyFont="1" applyFill="1" applyBorder="1" applyAlignment="1">
      <alignment vertical="center"/>
    </xf>
    <xf numFmtId="0" fontId="16" fillId="6" borderId="0" xfId="0" applyFont="1" applyFill="1" applyBorder="1"/>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8" fillId="7" borderId="2" xfId="0" applyFont="1" applyFill="1" applyBorder="1"/>
    <xf numFmtId="9" fontId="2" fillId="6" borderId="0" xfId="4" applyFont="1" applyFill="1" applyBorder="1" applyAlignment="1">
      <alignment horizontal="center" vertical="center" wrapText="1"/>
    </xf>
    <xf numFmtId="0" fontId="8" fillId="6" borderId="1" xfId="0" applyFont="1" applyFill="1" applyBorder="1" applyAlignment="1">
      <alignment vertical="center" wrapText="1"/>
    </xf>
    <xf numFmtId="0" fontId="23" fillId="6" borderId="14" xfId="0" applyFont="1" applyFill="1" applyBorder="1" applyAlignment="1">
      <alignment horizontal="center" vertical="center" wrapText="1"/>
    </xf>
    <xf numFmtId="0" fontId="18" fillId="6" borderId="0" xfId="0" applyFont="1" applyFill="1" applyBorder="1" applyAlignment="1">
      <alignment vertical="top" wrapText="1"/>
    </xf>
    <xf numFmtId="0" fontId="18" fillId="6" borderId="0" xfId="0" applyFont="1" applyFill="1" applyBorder="1" applyAlignment="1">
      <alignment horizontal="center" vertical="center" wrapText="1"/>
    </xf>
    <xf numFmtId="0" fontId="17" fillId="6" borderId="15"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17" xfId="0" applyFont="1" applyFill="1" applyBorder="1" applyAlignment="1">
      <alignment vertical="center" wrapText="1"/>
    </xf>
    <xf numFmtId="0" fontId="1" fillId="18" borderId="18"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9" xfId="0" applyFont="1" applyFill="1" applyBorder="1" applyAlignment="1">
      <alignment vertical="center" wrapText="1"/>
    </xf>
    <xf numFmtId="0" fontId="1" fillId="20" borderId="20" xfId="0" applyFont="1" applyFill="1" applyBorder="1" applyAlignment="1">
      <alignment vertical="center" wrapText="1"/>
    </xf>
    <xf numFmtId="0" fontId="1" fillId="20" borderId="21" xfId="0" applyFont="1" applyFill="1" applyBorder="1" applyAlignment="1">
      <alignment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6" fillId="6" borderId="0" xfId="0" applyFont="1" applyFill="1" applyAlignment="1">
      <alignment horizontal="justify" vertical="center" wrapText="1"/>
    </xf>
    <xf numFmtId="0" fontId="17" fillId="6" borderId="0"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9" fontId="24" fillId="6" borderId="26" xfId="4" applyFont="1" applyFill="1" applyBorder="1" applyAlignment="1" applyProtection="1">
      <alignment horizontal="center" vertical="center" wrapText="1"/>
    </xf>
    <xf numFmtId="0" fontId="25" fillId="0" borderId="0" xfId="0" applyFont="1" applyFill="1"/>
    <xf numFmtId="0" fontId="25"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0" fillId="0" borderId="15" xfId="0" applyBorder="1"/>
    <xf numFmtId="0" fontId="17" fillId="6" borderId="15" xfId="0" applyFont="1" applyFill="1" applyBorder="1" applyAlignment="1" applyProtection="1">
      <alignment vertical="center" wrapText="1"/>
    </xf>
    <xf numFmtId="9" fontId="28" fillId="6" borderId="29" xfId="4" applyFont="1" applyFill="1" applyBorder="1" applyAlignment="1" applyProtection="1">
      <alignment horizontal="center" vertical="center" wrapText="1"/>
    </xf>
    <xf numFmtId="0" fontId="12" fillId="5" borderId="24"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9" fontId="27"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1" fontId="25" fillId="0" borderId="1" xfId="0" applyNumberFormat="1" applyFont="1" applyFill="1" applyBorder="1" applyAlignment="1" applyProtection="1">
      <alignment horizontal="center" vertical="center" wrapText="1"/>
    </xf>
    <xf numFmtId="1" fontId="27" fillId="0" borderId="1" xfId="0" applyNumberFormat="1" applyFont="1" applyFill="1" applyBorder="1" applyAlignment="1" applyProtection="1">
      <alignment horizontal="center" vertical="center" wrapText="1"/>
    </xf>
    <xf numFmtId="0" fontId="25" fillId="6" borderId="1" xfId="0"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9" fontId="14" fillId="0" borderId="1" xfId="4" applyFont="1" applyFill="1" applyBorder="1" applyAlignment="1" applyProtection="1">
      <alignment horizontal="center" vertical="center" wrapText="1"/>
    </xf>
    <xf numFmtId="9" fontId="13" fillId="0" borderId="1" xfId="4"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9" fontId="33" fillId="0" borderId="1" xfId="0" applyNumberFormat="1" applyFont="1" applyFill="1" applyBorder="1" applyAlignment="1" applyProtection="1">
      <alignment horizontal="center" vertical="center" wrapText="1"/>
    </xf>
    <xf numFmtId="0" fontId="34" fillId="0" borderId="1" xfId="0" applyFont="1" applyFill="1" applyBorder="1" applyAlignment="1">
      <alignment horizontal="center" vertical="center" wrapText="1"/>
    </xf>
    <xf numFmtId="10" fontId="32" fillId="6" borderId="15" xfId="4" applyNumberFormat="1" applyFont="1" applyFill="1" applyBorder="1" applyAlignment="1" applyProtection="1">
      <alignment horizontal="center" vertical="center" wrapText="1"/>
    </xf>
    <xf numFmtId="9" fontId="2" fillId="6" borderId="15" xfId="4" applyFont="1" applyFill="1" applyBorder="1" applyAlignment="1" applyProtection="1">
      <alignment horizontal="center" vertical="center" wrapText="1"/>
    </xf>
    <xf numFmtId="10" fontId="35" fillId="6" borderId="15" xfId="4" applyNumberFormat="1" applyFont="1" applyFill="1" applyBorder="1" applyAlignment="1" applyProtection="1">
      <alignment horizontal="center" vertical="center" wrapText="1"/>
    </xf>
    <xf numFmtId="0" fontId="20" fillId="6" borderId="15" xfId="0" applyFont="1" applyFill="1" applyBorder="1" applyAlignment="1" applyProtection="1">
      <alignment vertical="center" wrapText="1"/>
    </xf>
    <xf numFmtId="9" fontId="10" fillId="6" borderId="15" xfId="4" applyFont="1" applyFill="1" applyBorder="1" applyAlignment="1" applyProtection="1">
      <alignment horizontal="center" vertical="center" wrapText="1"/>
    </xf>
    <xf numFmtId="9" fontId="2" fillId="6" borderId="40" xfId="4" applyFont="1" applyFill="1" applyBorder="1" applyAlignment="1" applyProtection="1">
      <alignment vertical="center" wrapText="1"/>
    </xf>
    <xf numFmtId="9"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justify" vertical="center" wrapText="1"/>
      <protection locked="0"/>
    </xf>
    <xf numFmtId="9" fontId="25" fillId="0" borderId="1" xfId="4" applyNumberFormat="1" applyFont="1" applyFill="1" applyBorder="1" applyAlignment="1" applyProtection="1">
      <alignment horizontal="center" vertical="center" wrapText="1"/>
    </xf>
    <xf numFmtId="9" fontId="25" fillId="0" borderId="1" xfId="4"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9" fontId="25" fillId="0" borderId="1" xfId="4" applyNumberFormat="1" applyFont="1" applyFill="1" applyBorder="1" applyAlignment="1">
      <alignment horizontal="center" vertical="center" wrapText="1"/>
    </xf>
    <xf numFmtId="10" fontId="25" fillId="0" borderId="1" xfId="0" applyNumberFormat="1" applyFont="1" applyFill="1" applyBorder="1" applyAlignment="1" applyProtection="1">
      <alignment horizontal="center" vertical="center" wrapText="1"/>
      <protection locked="0"/>
    </xf>
    <xf numFmtId="10" fontId="25" fillId="0" borderId="1" xfId="4" applyNumberFormat="1" applyFont="1" applyFill="1" applyBorder="1" applyAlignment="1" applyProtection="1">
      <alignment horizontal="center" vertical="center" wrapText="1"/>
      <protection locked="0"/>
    </xf>
    <xf numFmtId="9" fontId="25" fillId="0" borderId="1" xfId="4" applyFont="1" applyFill="1" applyBorder="1" applyAlignment="1">
      <alignment horizontal="center" vertical="center" wrapText="1"/>
    </xf>
    <xf numFmtId="9" fontId="14" fillId="0" borderId="1" xfId="4"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25" fillId="0" borderId="1" xfId="4" applyNumberFormat="1" applyFont="1" applyFill="1" applyBorder="1" applyAlignment="1" applyProtection="1">
      <alignment horizontal="center" vertical="center" wrapText="1"/>
    </xf>
    <xf numFmtId="1" fontId="25" fillId="0" borderId="1" xfId="4"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justify" vertical="center" wrapText="1"/>
      <protection locked="0"/>
    </xf>
    <xf numFmtId="0" fontId="25" fillId="0" borderId="1" xfId="0" applyFont="1" applyFill="1" applyBorder="1" applyAlignment="1" applyProtection="1">
      <alignment horizontal="left" vertical="top" wrapText="1"/>
      <protection locked="0"/>
    </xf>
    <xf numFmtId="1" fontId="34" fillId="0" borderId="1" xfId="0" applyNumberFormat="1" applyFont="1" applyFill="1" applyBorder="1" applyAlignment="1" applyProtection="1">
      <alignment horizontal="center" vertical="center" wrapText="1"/>
    </xf>
    <xf numFmtId="1" fontId="34"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xf>
    <xf numFmtId="9"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9" fontId="34" fillId="0" borderId="1" xfId="4" applyFont="1" applyFill="1" applyBorder="1" applyAlignment="1">
      <alignment horizontal="center" vertical="center" wrapText="1"/>
    </xf>
    <xf numFmtId="0" fontId="34" fillId="0" borderId="1" xfId="0" applyFont="1" applyFill="1" applyBorder="1" applyAlignment="1" applyProtection="1">
      <alignment horizontal="justify" vertical="center" wrapText="1"/>
      <protection locked="0"/>
    </xf>
    <xf numFmtId="9" fontId="34" fillId="0" borderId="1" xfId="4" applyNumberFormat="1" applyFont="1" applyFill="1" applyBorder="1" applyAlignment="1" applyProtection="1">
      <alignment horizontal="center" vertical="center" wrapText="1"/>
    </xf>
    <xf numFmtId="0" fontId="8" fillId="6" borderId="2" xfId="0" applyFont="1" applyFill="1" applyBorder="1" applyAlignment="1">
      <alignment vertical="center" wrapText="1"/>
    </xf>
    <xf numFmtId="0" fontId="9" fillId="6" borderId="4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42" xfId="0" applyFont="1" applyFill="1" applyBorder="1" applyAlignment="1">
      <alignment horizontal="center" vertical="center" wrapText="1"/>
    </xf>
    <xf numFmtId="14" fontId="12" fillId="5" borderId="2" xfId="0" applyNumberFormat="1"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10" fontId="18" fillId="6" borderId="0" xfId="0" applyNumberFormat="1" applyFont="1" applyFill="1" applyBorder="1" applyAlignment="1">
      <alignment horizontal="center" vertical="center" wrapText="1"/>
    </xf>
    <xf numFmtId="0" fontId="34" fillId="6" borderId="1" xfId="0" applyNumberFormat="1" applyFont="1" applyFill="1" applyBorder="1" applyAlignment="1" applyProtection="1">
      <alignment horizontal="center" vertical="center" wrapText="1"/>
    </xf>
    <xf numFmtId="0" fontId="34" fillId="6" borderId="1" xfId="0"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wrapText="1"/>
      <protection locked="0"/>
    </xf>
    <xf numFmtId="0" fontId="16" fillId="6" borderId="0" xfId="0" applyFont="1" applyFill="1" applyBorder="1" applyAlignment="1"/>
    <xf numFmtId="0" fontId="25"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8"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 fillId="20" borderId="2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3" xfId="0" applyFont="1" applyFill="1" applyBorder="1" applyAlignment="1">
      <alignment horizontal="center" vertical="top" wrapText="1"/>
    </xf>
    <xf numFmtId="0" fontId="1" fillId="11"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4" fillId="0" borderId="43" xfId="0" applyFont="1" applyBorder="1" applyAlignment="1" applyProtection="1">
      <alignment horizontal="left" vertical="center" wrapText="1"/>
      <protection locked="0"/>
    </xf>
    <xf numFmtId="2" fontId="25" fillId="0" borderId="1" xfId="4" applyNumberFormat="1" applyFont="1" applyFill="1" applyBorder="1" applyAlignment="1">
      <alignment horizontal="center" vertical="center" wrapText="1"/>
    </xf>
    <xf numFmtId="0" fontId="20" fillId="0" borderId="44" xfId="0" applyFont="1" applyBorder="1" applyAlignment="1" applyProtection="1">
      <alignment horizontal="left" vertical="center" wrapText="1"/>
      <protection locked="0"/>
    </xf>
    <xf numFmtId="0" fontId="34" fillId="0" borderId="1" xfId="0" applyNumberFormat="1" applyFont="1" applyFill="1" applyBorder="1" applyAlignment="1" applyProtection="1">
      <alignment horizontal="center" vertical="center" wrapText="1"/>
      <protection locked="0"/>
    </xf>
    <xf numFmtId="2" fontId="34" fillId="0" borderId="1" xfId="4" applyNumberFormat="1" applyFont="1" applyFill="1" applyBorder="1" applyAlignment="1">
      <alignment horizontal="center" vertical="center" wrapText="1"/>
    </xf>
    <xf numFmtId="0" fontId="34" fillId="0" borderId="43" xfId="0" applyFont="1" applyBorder="1" applyAlignment="1" applyProtection="1">
      <alignment horizontal="left" vertical="center" wrapText="1"/>
      <protection locked="0"/>
    </xf>
    <xf numFmtId="0" fontId="2" fillId="6" borderId="45" xfId="0" applyFont="1" applyFill="1" applyBorder="1" applyAlignment="1">
      <alignment horizontal="center" vertical="center" wrapText="1"/>
    </xf>
    <xf numFmtId="14" fontId="12" fillId="5" borderId="45" xfId="0" applyNumberFormat="1" applyFont="1" applyFill="1" applyBorder="1" applyAlignment="1" applyProtection="1">
      <alignment horizontal="center" vertical="center" wrapText="1"/>
    </xf>
    <xf numFmtId="9" fontId="38" fillId="6" borderId="15" xfId="4"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37" fillId="5" borderId="4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7"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29" fillId="22" borderId="15" xfId="0" applyFont="1" applyFill="1" applyBorder="1" applyAlignment="1" applyProtection="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8" fillId="6" borderId="0" xfId="0" applyFont="1" applyFill="1" applyBorder="1" applyAlignment="1">
      <alignment horizontal="right" vertical="center" wrapText="1"/>
    </xf>
    <xf numFmtId="0" fontId="18" fillId="6" borderId="0" xfId="0" applyFont="1" applyFill="1" applyBorder="1" applyAlignment="1">
      <alignment horizontal="justify" vertical="center" wrapText="1"/>
    </xf>
    <xf numFmtId="0" fontId="23" fillId="6" borderId="12" xfId="0" applyFont="1" applyFill="1" applyBorder="1" applyAlignment="1">
      <alignment horizontal="center" vertical="top" wrapText="1"/>
    </xf>
    <xf numFmtId="0" fontId="23" fillId="6" borderId="13" xfId="0" applyFont="1" applyFill="1" applyBorder="1" applyAlignment="1">
      <alignment horizontal="center" vertical="top" wrapText="1"/>
    </xf>
    <xf numFmtId="0" fontId="23" fillId="6" borderId="7" xfId="0" applyFont="1" applyFill="1" applyBorder="1" applyAlignment="1">
      <alignment horizontal="center" vertical="top" wrapText="1"/>
    </xf>
    <xf numFmtId="0" fontId="17" fillId="6" borderId="12" xfId="0" applyFont="1" applyFill="1" applyBorder="1" applyAlignment="1">
      <alignment horizontal="center" vertical="top" wrapText="1"/>
    </xf>
    <xf numFmtId="0" fontId="17" fillId="6" borderId="13" xfId="0" applyFont="1" applyFill="1" applyBorder="1" applyAlignment="1">
      <alignment horizontal="center" vertical="top"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8" fillId="6" borderId="0" xfId="0" applyFont="1" applyFill="1" applyBorder="1" applyAlignment="1" applyProtection="1">
      <alignment horizontal="right" vertical="center" wrapText="1"/>
    </xf>
    <xf numFmtId="0" fontId="1" fillId="20" borderId="21" xfId="0" applyFont="1" applyFill="1" applyBorder="1" applyAlignment="1">
      <alignment horizontal="center" vertical="center" wrapText="1"/>
    </xf>
    <xf numFmtId="0" fontId="31" fillId="19" borderId="36" xfId="0" applyFont="1" applyFill="1" applyBorder="1" applyAlignment="1" applyProtection="1">
      <alignment horizontal="center" vertical="center" wrapText="1"/>
    </xf>
    <xf numFmtId="0" fontId="0" fillId="0" borderId="37" xfId="0" applyBorder="1" applyAlignment="1"/>
    <xf numFmtId="0" fontId="28" fillId="17" borderId="39" xfId="0" applyFont="1" applyFill="1" applyBorder="1" applyAlignment="1" applyProtection="1">
      <alignment horizontal="center" vertical="center" wrapText="1"/>
    </xf>
    <xf numFmtId="0" fontId="28" fillId="17" borderId="37" xfId="0" applyFont="1" applyFill="1" applyBorder="1" applyAlignment="1" applyProtection="1">
      <alignment horizontal="center" vertical="center" wrapText="1"/>
    </xf>
    <xf numFmtId="0" fontId="28" fillId="17" borderId="26" xfId="0" applyFont="1" applyFill="1" applyBorder="1" applyAlignment="1" applyProtection="1">
      <alignment horizontal="center" vertical="center" wrapText="1"/>
    </xf>
    <xf numFmtId="0" fontId="29" fillId="11" borderId="15" xfId="0" applyFont="1" applyFill="1" applyBorder="1" applyAlignment="1" applyProtection="1">
      <alignment horizontal="center" vertical="center" wrapText="1"/>
    </xf>
    <xf numFmtId="0" fontId="29" fillId="17" borderId="15" xfId="0" applyFont="1" applyFill="1" applyBorder="1" applyAlignment="1" applyProtection="1">
      <alignment horizontal="center" vertical="center" wrapText="1"/>
    </xf>
    <xf numFmtId="0" fontId="4" fillId="18" borderId="33" xfId="0" applyFont="1" applyFill="1" applyBorder="1" applyAlignment="1">
      <alignment horizontal="center" vertical="center" wrapText="1"/>
    </xf>
    <xf numFmtId="0" fontId="4" fillId="18" borderId="28"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9" xfId="0" applyFont="1" applyFill="1" applyBorder="1" applyAlignment="1">
      <alignment horizontal="center" vertical="center" wrapText="1"/>
    </xf>
    <xf numFmtId="22" fontId="30" fillId="23" borderId="12" xfId="0" applyNumberFormat="1" applyFont="1" applyFill="1" applyBorder="1" applyAlignment="1">
      <alignment horizontal="center" vertical="center"/>
    </xf>
    <xf numFmtId="22" fontId="30" fillId="23" borderId="13" xfId="0" applyNumberFormat="1" applyFont="1" applyFill="1" applyBorder="1" applyAlignment="1">
      <alignment horizontal="center" vertical="center"/>
    </xf>
    <xf numFmtId="22" fontId="30" fillId="23" borderId="7" xfId="0" applyNumberFormat="1" applyFont="1" applyFill="1" applyBorder="1" applyAlignment="1">
      <alignment horizontal="center" vertical="center"/>
    </xf>
    <xf numFmtId="0" fontId="30" fillId="10" borderId="41" xfId="0" applyFont="1" applyFill="1" applyBorder="1" applyAlignment="1">
      <alignment horizontal="center" vertical="center"/>
    </xf>
    <xf numFmtId="0" fontId="30" fillId="10" borderId="25" xfId="0" applyFont="1" applyFill="1" applyBorder="1" applyAlignment="1">
      <alignment horizontal="center" vertical="center"/>
    </xf>
    <xf numFmtId="0" fontId="30" fillId="10" borderId="11" xfId="0" applyFont="1" applyFill="1" applyBorder="1" applyAlignment="1">
      <alignment horizontal="center" vertical="center"/>
    </xf>
    <xf numFmtId="0" fontId="18" fillId="6" borderId="0" xfId="0" applyFont="1" applyFill="1" applyBorder="1" applyAlignment="1">
      <alignment horizontal="center" vertical="center"/>
    </xf>
    <xf numFmtId="0" fontId="11" fillId="21" borderId="30"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66" name="AutoShape 38" descr="Resultado de imagen para boton agregar icono">
          <a:extLst>
            <a:ext uri="{FF2B5EF4-FFF2-40B4-BE49-F238E27FC236}">
              <a16:creationId xmlns:a16="http://schemas.microsoft.com/office/drawing/2014/main" id="{06D0A2B8-D813-485E-9952-6325D8A0AB75}"/>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67" name="AutoShape 39" descr="Resultado de imagen para boton agregar icono">
          <a:extLst>
            <a:ext uri="{FF2B5EF4-FFF2-40B4-BE49-F238E27FC236}">
              <a16:creationId xmlns:a16="http://schemas.microsoft.com/office/drawing/2014/main" id="{5770F5BC-1620-4B3D-94F7-608A2963EDB7}"/>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68" name="AutoShape 40" descr="Resultado de imagen para boton agregar icono">
          <a:extLst>
            <a:ext uri="{FF2B5EF4-FFF2-40B4-BE49-F238E27FC236}">
              <a16:creationId xmlns:a16="http://schemas.microsoft.com/office/drawing/2014/main" id="{6F8A6AB1-D3BA-4CE9-A863-F84921A3F323}"/>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69" name="AutoShape 42" descr="Z">
          <a:extLst>
            <a:ext uri="{FF2B5EF4-FFF2-40B4-BE49-F238E27FC236}">
              <a16:creationId xmlns:a16="http://schemas.microsoft.com/office/drawing/2014/main" id="{94E12E0D-ECBD-43A6-B668-1E0F564C0B5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1"/>
  <sheetViews>
    <sheetView showGridLines="0" tabSelected="1" topLeftCell="D14" zoomScale="60" zoomScaleNormal="60" workbookViewId="0">
      <pane xSplit="5880" topLeftCell="AL1" activePane="topRight"/>
      <selection activeCell="AT26" sqref="AT26"/>
      <selection pane="topRight" activeCell="AT20" sqref="AT20"/>
    </sheetView>
  </sheetViews>
  <sheetFormatPr baseColWidth="10" defaultColWidth="0" defaultRowHeight="15" zeroHeight="1" x14ac:dyDescent="0.25"/>
  <cols>
    <col min="1" max="1" width="23.42578125" customWidth="1"/>
    <col min="2" max="2" width="69" customWidth="1"/>
    <col min="3" max="3" width="36.42578125" customWidth="1"/>
    <col min="4" max="4" width="69.28515625" style="72"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38.7109375" customWidth="1"/>
    <col min="26" max="26" width="17.7109375" customWidth="1"/>
    <col min="27" max="27" width="19.7109375" customWidth="1"/>
    <col min="28" max="29" width="16.42578125" customWidth="1"/>
    <col min="30" max="30" width="67.140625" customWidth="1"/>
    <col min="31" max="31" width="17.85546875" customWidth="1"/>
    <col min="32" max="32" width="14.7109375" customWidth="1"/>
    <col min="33" max="33" width="13.42578125" customWidth="1"/>
    <col min="34" max="34" width="12.7109375" customWidth="1"/>
    <col min="35" max="35" width="43.5703125" customWidth="1"/>
    <col min="36" max="36" width="31.42578125" customWidth="1"/>
    <col min="37" max="38" width="11.42578125" customWidth="1"/>
    <col min="39" max="39" width="14.85546875" customWidth="1"/>
    <col min="40" max="40" width="25.42578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35.25" customHeight="1" x14ac:dyDescent="0.25">
      <c r="A1" s="260" t="s">
        <v>0</v>
      </c>
      <c r="B1" s="261"/>
      <c r="C1" s="261"/>
      <c r="D1" s="261"/>
      <c r="E1" s="261"/>
      <c r="F1" s="261"/>
      <c r="G1" s="261"/>
      <c r="H1" s="262"/>
      <c r="I1" s="266"/>
      <c r="J1" s="266"/>
      <c r="K1" s="266"/>
      <c r="L1" s="266"/>
      <c r="M1" s="266"/>
      <c r="N1" s="266"/>
      <c r="O1" s="266"/>
      <c r="P1" s="266"/>
      <c r="Q1" s="266"/>
      <c r="R1" s="266"/>
      <c r="S1" s="266"/>
      <c r="T1" s="266"/>
      <c r="U1" s="266"/>
      <c r="V1" s="266"/>
      <c r="W1" s="266"/>
      <c r="X1" s="266"/>
      <c r="Y1" s="266"/>
      <c r="Z1" s="266"/>
      <c r="AA1" s="266"/>
      <c r="AB1" s="266"/>
      <c r="AC1" s="266"/>
      <c r="AD1" s="266"/>
      <c r="AE1" s="266"/>
    </row>
    <row r="2" spans="1:46" ht="20.25" customHeight="1" thickBot="1" x14ac:dyDescent="0.3">
      <c r="A2" s="263" t="s">
        <v>1</v>
      </c>
      <c r="B2" s="264"/>
      <c r="C2" s="264"/>
      <c r="D2" s="264"/>
      <c r="E2" s="264"/>
      <c r="F2" s="264"/>
      <c r="G2" s="264"/>
      <c r="H2" s="265"/>
      <c r="I2" s="266"/>
      <c r="J2" s="266"/>
      <c r="K2" s="266"/>
      <c r="L2" s="266"/>
      <c r="M2" s="266"/>
      <c r="N2" s="266"/>
      <c r="O2" s="266"/>
      <c r="P2" s="266"/>
      <c r="Q2" s="266"/>
      <c r="R2" s="266"/>
      <c r="S2" s="266"/>
      <c r="T2" s="266"/>
      <c r="U2" s="266"/>
      <c r="V2" s="266"/>
      <c r="W2" s="266"/>
      <c r="X2" s="266"/>
      <c r="Y2" s="266"/>
      <c r="Z2" s="266"/>
      <c r="AA2" s="266"/>
      <c r="AB2" s="266"/>
      <c r="AC2" s="266"/>
      <c r="AD2" s="266"/>
      <c r="AE2" s="266"/>
    </row>
    <row r="3" spans="1:46" ht="18" customHeight="1" x14ac:dyDescent="0.25">
      <c r="A3" s="48" t="s">
        <v>2</v>
      </c>
      <c r="B3" s="74">
        <v>2019</v>
      </c>
      <c r="C3" s="267" t="s">
        <v>3</v>
      </c>
      <c r="D3" s="268"/>
      <c r="E3" s="268"/>
      <c r="F3" s="268"/>
      <c r="G3" s="268"/>
      <c r="H3" s="269"/>
      <c r="I3" s="266"/>
      <c r="J3" s="266"/>
      <c r="K3" s="266"/>
      <c r="L3" s="266"/>
      <c r="M3" s="266"/>
      <c r="N3" s="266"/>
      <c r="O3" s="266"/>
      <c r="P3" s="266"/>
      <c r="Q3" s="266"/>
      <c r="R3" s="266"/>
      <c r="S3" s="266"/>
      <c r="T3" s="266"/>
      <c r="U3" s="266"/>
      <c r="V3" s="266"/>
      <c r="W3" s="266"/>
      <c r="X3" s="266"/>
      <c r="Y3" s="266"/>
      <c r="Z3" s="266"/>
      <c r="AA3" s="266"/>
      <c r="AB3" s="266"/>
      <c r="AC3" s="266"/>
      <c r="AD3" s="266"/>
      <c r="AE3" s="266"/>
      <c r="AF3" s="1"/>
      <c r="AG3" s="1"/>
      <c r="AH3" s="1"/>
      <c r="AI3" s="1"/>
      <c r="AJ3" s="1"/>
      <c r="AK3" s="1"/>
      <c r="AL3" s="1"/>
      <c r="AM3" s="1"/>
      <c r="AN3" s="1"/>
      <c r="AO3" s="1"/>
      <c r="AP3" s="1"/>
      <c r="AQ3" s="1"/>
      <c r="AR3" s="1"/>
      <c r="AS3" s="1"/>
      <c r="AT3" s="1"/>
    </row>
    <row r="4" spans="1:46" ht="57" customHeight="1" x14ac:dyDescent="0.25">
      <c r="A4" s="48" t="s">
        <v>4</v>
      </c>
      <c r="B4" s="74"/>
      <c r="C4" s="75" t="s">
        <v>5</v>
      </c>
      <c r="D4" s="173" t="s">
        <v>6</v>
      </c>
      <c r="E4" s="270" t="s">
        <v>7</v>
      </c>
      <c r="F4" s="270"/>
      <c r="G4" s="270"/>
      <c r="H4" s="271"/>
      <c r="I4" s="266"/>
      <c r="J4" s="266"/>
      <c r="K4" s="266"/>
      <c r="L4" s="266"/>
      <c r="M4" s="266"/>
      <c r="N4" s="266"/>
      <c r="O4" s="266"/>
      <c r="P4" s="266"/>
      <c r="Q4" s="266"/>
      <c r="R4" s="266"/>
      <c r="S4" s="266"/>
      <c r="T4" s="266"/>
      <c r="U4" s="266"/>
      <c r="V4" s="266"/>
      <c r="W4" s="266"/>
      <c r="X4" s="266"/>
      <c r="Y4" s="266"/>
      <c r="Z4" s="266"/>
      <c r="AA4" s="266"/>
      <c r="AB4" s="266"/>
      <c r="AC4" s="266"/>
      <c r="AD4" s="266"/>
      <c r="AE4" s="266"/>
      <c r="AF4" s="1"/>
      <c r="AG4" s="1"/>
      <c r="AH4" s="1"/>
      <c r="AI4" s="1"/>
      <c r="AJ4" s="1"/>
      <c r="AK4" s="1"/>
      <c r="AL4" s="1"/>
      <c r="AM4" s="1"/>
      <c r="AN4" s="1"/>
      <c r="AO4" s="1"/>
      <c r="AP4" s="1"/>
      <c r="AQ4" s="1"/>
      <c r="AR4" s="1"/>
      <c r="AS4" s="1"/>
      <c r="AT4" s="1"/>
    </row>
    <row r="5" spans="1:46" ht="102" customHeight="1" x14ac:dyDescent="0.25">
      <c r="A5" s="48" t="s">
        <v>8</v>
      </c>
      <c r="B5" s="74" t="s">
        <v>9</v>
      </c>
      <c r="C5" s="84">
        <v>1</v>
      </c>
      <c r="D5" s="85">
        <v>43809</v>
      </c>
      <c r="E5" s="203" t="s">
        <v>10</v>
      </c>
      <c r="F5" s="203"/>
      <c r="G5" s="203"/>
      <c r="H5" s="204"/>
      <c r="I5" s="266"/>
      <c r="J5" s="266"/>
      <c r="K5" s="266"/>
      <c r="L5" s="266"/>
      <c r="M5" s="266"/>
      <c r="N5" s="266"/>
      <c r="O5" s="266"/>
      <c r="P5" s="266"/>
      <c r="Q5" s="266"/>
      <c r="R5" s="266"/>
      <c r="S5" s="266"/>
      <c r="T5" s="266"/>
      <c r="U5" s="266"/>
      <c r="V5" s="266"/>
      <c r="W5" s="266"/>
      <c r="X5" s="266"/>
      <c r="Y5" s="266"/>
      <c r="Z5" s="266"/>
      <c r="AA5" s="266"/>
      <c r="AB5" s="266"/>
      <c r="AC5" s="266"/>
      <c r="AD5" s="266"/>
      <c r="AE5" s="266"/>
      <c r="AF5" s="1"/>
      <c r="AG5" s="1"/>
      <c r="AH5" s="1"/>
      <c r="AI5" s="1"/>
      <c r="AJ5" s="1"/>
      <c r="AK5" s="1"/>
      <c r="AL5" s="1"/>
      <c r="AM5" s="1"/>
      <c r="AN5" s="1"/>
      <c r="AO5" s="1"/>
      <c r="AP5" s="1"/>
      <c r="AQ5" s="1"/>
      <c r="AR5" s="1"/>
      <c r="AS5" s="1"/>
      <c r="AT5" s="1"/>
    </row>
    <row r="6" spans="1:46" ht="89.25" customHeight="1" x14ac:dyDescent="0.25">
      <c r="A6" s="48"/>
      <c r="B6" s="74"/>
      <c r="C6" s="84">
        <v>2</v>
      </c>
      <c r="D6" s="85">
        <v>43550</v>
      </c>
      <c r="E6" s="203" t="s">
        <v>11</v>
      </c>
      <c r="F6" s="203"/>
      <c r="G6" s="203"/>
      <c r="H6" s="204"/>
      <c r="I6" s="266"/>
      <c r="J6" s="266"/>
      <c r="K6" s="266"/>
      <c r="L6" s="266"/>
      <c r="M6" s="266"/>
      <c r="N6" s="266"/>
      <c r="O6" s="266"/>
      <c r="P6" s="266"/>
      <c r="Q6" s="266"/>
      <c r="R6" s="266"/>
      <c r="S6" s="266"/>
      <c r="T6" s="266"/>
      <c r="U6" s="266"/>
      <c r="V6" s="266"/>
      <c r="W6" s="266"/>
      <c r="X6" s="266"/>
      <c r="Y6" s="266"/>
      <c r="Z6" s="266"/>
      <c r="AA6" s="266"/>
      <c r="AB6" s="266"/>
      <c r="AC6" s="266"/>
      <c r="AD6" s="266"/>
      <c r="AE6" s="266"/>
      <c r="AF6" s="21"/>
      <c r="AG6" s="21"/>
      <c r="AH6" s="21"/>
      <c r="AI6" s="21"/>
      <c r="AJ6" s="21"/>
      <c r="AK6" s="21"/>
      <c r="AL6" s="21"/>
      <c r="AM6" s="21"/>
      <c r="AN6" s="21"/>
      <c r="AO6" s="21"/>
      <c r="AP6" s="2"/>
      <c r="AQ6" s="21"/>
      <c r="AR6" s="21"/>
      <c r="AS6" s="21"/>
      <c r="AT6" s="21"/>
    </row>
    <row r="7" spans="1:46" ht="77.25" customHeight="1" x14ac:dyDescent="0.25">
      <c r="A7" s="155"/>
      <c r="B7" s="156"/>
      <c r="C7" s="84">
        <v>3</v>
      </c>
      <c r="D7" s="85">
        <v>43578</v>
      </c>
      <c r="E7" s="203" t="s">
        <v>12</v>
      </c>
      <c r="F7" s="203"/>
      <c r="G7" s="203"/>
      <c r="H7" s="204"/>
      <c r="I7" s="266"/>
      <c r="J7" s="266"/>
      <c r="K7" s="266"/>
      <c r="L7" s="266"/>
      <c r="M7" s="266"/>
      <c r="N7" s="266"/>
      <c r="O7" s="266"/>
      <c r="P7" s="266"/>
      <c r="Q7" s="266"/>
      <c r="R7" s="266"/>
      <c r="S7" s="266"/>
      <c r="T7" s="266"/>
      <c r="U7" s="266"/>
      <c r="V7" s="266"/>
      <c r="W7" s="266"/>
      <c r="X7" s="266"/>
      <c r="Y7" s="266"/>
      <c r="Z7" s="266"/>
      <c r="AA7" s="266"/>
      <c r="AB7" s="266"/>
      <c r="AC7" s="266"/>
      <c r="AD7" s="266"/>
      <c r="AE7" s="266"/>
      <c r="AF7" s="194"/>
      <c r="AG7" s="194"/>
      <c r="AH7" s="194"/>
      <c r="AI7" s="194"/>
      <c r="AJ7" s="194"/>
      <c r="AK7" s="194"/>
      <c r="AL7" s="194"/>
      <c r="AM7" s="194"/>
      <c r="AN7" s="194"/>
      <c r="AO7" s="194"/>
      <c r="AP7" s="194"/>
      <c r="AQ7" s="194"/>
      <c r="AR7" s="194"/>
      <c r="AS7" s="194"/>
      <c r="AT7" s="194"/>
    </row>
    <row r="8" spans="1:46" ht="72" customHeight="1" x14ac:dyDescent="0.25">
      <c r="A8" s="158"/>
      <c r="B8" s="159"/>
      <c r="C8" s="160">
        <v>4</v>
      </c>
      <c r="D8" s="161">
        <v>43675</v>
      </c>
      <c r="E8" s="205" t="s">
        <v>13</v>
      </c>
      <c r="F8" s="205"/>
      <c r="G8" s="205"/>
      <c r="H8" s="206"/>
      <c r="I8" s="266"/>
      <c r="J8" s="266"/>
      <c r="K8" s="266"/>
      <c r="L8" s="266"/>
      <c r="M8" s="266"/>
      <c r="N8" s="266"/>
      <c r="O8" s="266"/>
      <c r="P8" s="266"/>
      <c r="Q8" s="266"/>
      <c r="R8" s="266"/>
      <c r="S8" s="266"/>
      <c r="T8" s="266"/>
      <c r="U8" s="266"/>
      <c r="V8" s="266"/>
      <c r="W8" s="266"/>
      <c r="X8" s="266"/>
      <c r="Y8" s="266"/>
      <c r="Z8" s="266"/>
      <c r="AA8" s="266"/>
      <c r="AB8" s="266"/>
      <c r="AC8" s="266"/>
      <c r="AD8" s="266"/>
      <c r="AE8" s="266"/>
      <c r="AF8" s="194"/>
      <c r="AG8" s="194"/>
      <c r="AH8" s="194"/>
      <c r="AI8" s="194"/>
      <c r="AJ8" s="194"/>
      <c r="AK8" s="194"/>
      <c r="AL8" s="194"/>
      <c r="AM8" s="194"/>
      <c r="AN8" s="194"/>
      <c r="AO8" s="194"/>
      <c r="AP8" s="194"/>
      <c r="AQ8" s="194"/>
      <c r="AR8" s="194"/>
      <c r="AS8" s="194"/>
      <c r="AT8" s="194"/>
    </row>
    <row r="9" spans="1:46" ht="32.25" customHeight="1" x14ac:dyDescent="0.25">
      <c r="A9" s="157"/>
      <c r="B9" s="157"/>
      <c r="C9" s="162">
        <v>5</v>
      </c>
      <c r="D9" s="85">
        <v>43717</v>
      </c>
      <c r="E9" s="203" t="s">
        <v>14</v>
      </c>
      <c r="F9" s="203"/>
      <c r="G9" s="203"/>
      <c r="H9" s="203"/>
      <c r="I9" s="9"/>
      <c r="J9" s="9"/>
      <c r="K9" s="9"/>
      <c r="L9" s="9"/>
      <c r="M9" s="9"/>
      <c r="N9" s="9"/>
      <c r="O9" s="9"/>
      <c r="P9" s="9"/>
      <c r="Q9" s="9"/>
      <c r="R9" s="9"/>
      <c r="S9" s="9"/>
      <c r="T9" s="170"/>
      <c r="U9" s="9"/>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row>
    <row r="10" spans="1:46" ht="93" customHeight="1" x14ac:dyDescent="0.25">
      <c r="A10" s="157"/>
      <c r="B10" s="157"/>
      <c r="C10" s="184">
        <v>6</v>
      </c>
      <c r="D10" s="161">
        <v>43782</v>
      </c>
      <c r="E10" s="205" t="s">
        <v>15</v>
      </c>
      <c r="F10" s="205"/>
      <c r="G10" s="205"/>
      <c r="H10" s="205"/>
      <c r="I10" s="167"/>
      <c r="J10" s="167"/>
      <c r="K10" s="167"/>
      <c r="L10" s="195"/>
      <c r="M10" s="195"/>
      <c r="N10" s="195"/>
      <c r="O10" s="195"/>
      <c r="P10" s="172"/>
      <c r="Q10" s="172"/>
      <c r="R10" s="172"/>
      <c r="S10" s="172"/>
      <c r="T10" s="172"/>
      <c r="U10" s="172"/>
      <c r="V10" s="195"/>
      <c r="W10" s="195"/>
      <c r="X10" s="171"/>
      <c r="Y10" s="171"/>
      <c r="Z10" s="171"/>
      <c r="AA10" s="195"/>
      <c r="AB10" s="195"/>
      <c r="AC10" s="171"/>
      <c r="AD10" s="171"/>
      <c r="AE10" s="171"/>
      <c r="AF10" s="195"/>
      <c r="AG10" s="195"/>
      <c r="AH10" s="171"/>
      <c r="AI10" s="171"/>
      <c r="AJ10" s="171"/>
      <c r="AK10" s="195"/>
      <c r="AL10" s="195"/>
      <c r="AM10" s="171"/>
      <c r="AN10" s="171"/>
      <c r="AO10" s="171"/>
      <c r="AP10" s="195"/>
      <c r="AQ10" s="195"/>
      <c r="AR10" s="195"/>
      <c r="AS10" s="171"/>
      <c r="AT10" s="171"/>
    </row>
    <row r="11" spans="1:46" ht="93" customHeight="1" x14ac:dyDescent="0.25">
      <c r="A11" s="2"/>
      <c r="B11" s="2"/>
      <c r="C11" s="191">
        <v>7</v>
      </c>
      <c r="D11" s="192">
        <v>43853</v>
      </c>
      <c r="E11" s="207" t="s">
        <v>16</v>
      </c>
      <c r="F11" s="207"/>
      <c r="G11" s="207"/>
      <c r="H11" s="207"/>
      <c r="I11" s="167"/>
      <c r="J11" s="167"/>
      <c r="K11" s="167"/>
      <c r="L11" s="171"/>
      <c r="M11" s="171"/>
      <c r="N11" s="171"/>
      <c r="O11" s="171"/>
      <c r="P11" s="172"/>
      <c r="Q11" s="172"/>
      <c r="R11" s="172"/>
      <c r="S11" s="172"/>
      <c r="T11" s="172"/>
      <c r="U11" s="172"/>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row>
    <row r="12" spans="1:46" ht="93" customHeight="1" x14ac:dyDescent="0.25">
      <c r="A12" s="2"/>
      <c r="B12" s="157"/>
      <c r="C12" s="162">
        <v>8</v>
      </c>
      <c r="D12" s="85">
        <v>43865</v>
      </c>
      <c r="E12" s="208" t="s">
        <v>340</v>
      </c>
      <c r="F12" s="209"/>
      <c r="G12" s="209"/>
      <c r="H12" s="209"/>
      <c r="I12" s="167"/>
      <c r="J12" s="167"/>
      <c r="K12" s="167"/>
      <c r="L12" s="183"/>
      <c r="M12" s="183"/>
      <c r="N12" s="183"/>
      <c r="O12" s="183"/>
      <c r="P12" s="182"/>
      <c r="Q12" s="182"/>
      <c r="R12" s="182"/>
      <c r="S12" s="182"/>
      <c r="T12" s="182"/>
      <c r="U12" s="182"/>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row>
    <row r="13" spans="1:46" ht="33.75" customHeight="1" thickBot="1" x14ac:dyDescent="0.3">
      <c r="A13" s="1"/>
      <c r="B13" s="1"/>
      <c r="C13" s="1"/>
      <c r="D13" s="69"/>
      <c r="E13" s="1"/>
      <c r="F13" s="1"/>
      <c r="G13" s="1"/>
      <c r="H13" s="1"/>
      <c r="I13" s="1"/>
      <c r="J13" s="1"/>
      <c r="K13" s="1"/>
      <c r="L13" s="1"/>
      <c r="M13" s="1"/>
      <c r="N13" s="1"/>
      <c r="O13" s="1"/>
      <c r="P13" s="1"/>
      <c r="Q13" s="1"/>
      <c r="R13" s="1"/>
      <c r="S13" s="1"/>
      <c r="T13" s="1"/>
      <c r="U13" s="1"/>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c r="A14" s="248" t="s">
        <v>17</v>
      </c>
      <c r="B14" s="249"/>
      <c r="C14" s="65"/>
      <c r="D14" s="196"/>
      <c r="E14" s="197"/>
      <c r="F14" s="197"/>
      <c r="G14" s="197"/>
      <c r="H14" s="197"/>
      <c r="I14" s="197"/>
      <c r="J14" s="197"/>
      <c r="K14" s="197"/>
      <c r="L14" s="197"/>
      <c r="M14" s="197"/>
      <c r="N14" s="197"/>
      <c r="O14" s="197"/>
      <c r="P14" s="197"/>
      <c r="Q14" s="197"/>
      <c r="R14" s="197"/>
      <c r="S14" s="197"/>
      <c r="T14" s="197"/>
      <c r="U14" s="197"/>
      <c r="V14" s="200" t="s">
        <v>18</v>
      </c>
      <c r="W14" s="200"/>
      <c r="X14" s="200"/>
      <c r="Y14" s="200"/>
      <c r="Z14" s="200"/>
      <c r="AA14" s="201" t="s">
        <v>18</v>
      </c>
      <c r="AB14" s="201"/>
      <c r="AC14" s="201"/>
      <c r="AD14" s="201"/>
      <c r="AE14" s="201"/>
      <c r="AF14" s="200" t="s">
        <v>18</v>
      </c>
      <c r="AG14" s="200"/>
      <c r="AH14" s="200"/>
      <c r="AI14" s="200"/>
      <c r="AJ14" s="200"/>
      <c r="AK14" s="218" t="s">
        <v>18</v>
      </c>
      <c r="AL14" s="218"/>
      <c r="AM14" s="218"/>
      <c r="AN14" s="218"/>
      <c r="AO14" s="218"/>
      <c r="AP14" s="220" t="s">
        <v>18</v>
      </c>
      <c r="AQ14" s="220"/>
      <c r="AR14" s="220"/>
      <c r="AS14" s="220"/>
      <c r="AT14" s="220"/>
    </row>
    <row r="15" spans="1:46" ht="15.75" customHeight="1" thickBot="1" x14ac:dyDescent="0.3">
      <c r="A15" s="250"/>
      <c r="B15" s="251"/>
      <c r="C15" s="66"/>
      <c r="D15" s="198"/>
      <c r="E15" s="199"/>
      <c r="F15" s="199"/>
      <c r="G15" s="199"/>
      <c r="H15" s="199"/>
      <c r="I15" s="199"/>
      <c r="J15" s="199"/>
      <c r="K15" s="199"/>
      <c r="L15" s="199"/>
      <c r="M15" s="199"/>
      <c r="N15" s="199"/>
      <c r="O15" s="199"/>
      <c r="P15" s="199"/>
      <c r="Q15" s="199"/>
      <c r="R15" s="199"/>
      <c r="S15" s="199"/>
      <c r="T15" s="199"/>
      <c r="U15" s="199"/>
      <c r="V15" s="202" t="s">
        <v>19</v>
      </c>
      <c r="W15" s="202"/>
      <c r="X15" s="202"/>
      <c r="Y15" s="202"/>
      <c r="Z15" s="202"/>
      <c r="AA15" s="201" t="s">
        <v>20</v>
      </c>
      <c r="AB15" s="201"/>
      <c r="AC15" s="201"/>
      <c r="AD15" s="201"/>
      <c r="AE15" s="201"/>
      <c r="AF15" s="202" t="s">
        <v>21</v>
      </c>
      <c r="AG15" s="202"/>
      <c r="AH15" s="202"/>
      <c r="AI15" s="202"/>
      <c r="AJ15" s="202"/>
      <c r="AK15" s="218" t="s">
        <v>22</v>
      </c>
      <c r="AL15" s="218"/>
      <c r="AM15" s="218"/>
      <c r="AN15" s="218"/>
      <c r="AO15" s="218"/>
      <c r="AP15" s="219" t="s">
        <v>23</v>
      </c>
      <c r="AQ15" s="219"/>
      <c r="AR15" s="219"/>
      <c r="AS15" s="219"/>
      <c r="AT15" s="219"/>
    </row>
    <row r="16" spans="1:46" ht="15" customHeight="1" thickBot="1" x14ac:dyDescent="0.3">
      <c r="A16" s="252"/>
      <c r="B16" s="253"/>
      <c r="C16" s="174"/>
      <c r="D16" s="257" t="s">
        <v>24</v>
      </c>
      <c r="E16" s="258"/>
      <c r="F16" s="257"/>
      <c r="G16" s="257"/>
      <c r="H16" s="257"/>
      <c r="I16" s="257"/>
      <c r="J16" s="257"/>
      <c r="K16" s="257"/>
      <c r="L16" s="257"/>
      <c r="M16" s="257"/>
      <c r="N16" s="257"/>
      <c r="O16" s="257"/>
      <c r="P16" s="257"/>
      <c r="Q16" s="257"/>
      <c r="R16" s="257"/>
      <c r="S16" s="259"/>
      <c r="T16" s="176"/>
      <c r="U16" s="176"/>
      <c r="V16" s="213"/>
      <c r="W16" s="213"/>
      <c r="X16" s="237" t="s">
        <v>25</v>
      </c>
      <c r="Y16" s="213" t="s">
        <v>26</v>
      </c>
      <c r="Z16" s="213" t="s">
        <v>27</v>
      </c>
      <c r="AA16" s="228"/>
      <c r="AB16" s="228"/>
      <c r="AC16" s="228" t="s">
        <v>25</v>
      </c>
      <c r="AD16" s="228" t="s">
        <v>26</v>
      </c>
      <c r="AE16" s="228" t="s">
        <v>27</v>
      </c>
      <c r="AF16" s="213"/>
      <c r="AG16" s="213"/>
      <c r="AH16" s="213" t="s">
        <v>25</v>
      </c>
      <c r="AI16" s="213" t="s">
        <v>26</v>
      </c>
      <c r="AJ16" s="213" t="s">
        <v>27</v>
      </c>
      <c r="AK16" s="211"/>
      <c r="AL16" s="211"/>
      <c r="AM16" s="211" t="s">
        <v>25</v>
      </c>
      <c r="AN16" s="211" t="s">
        <v>26</v>
      </c>
      <c r="AO16" s="211" t="s">
        <v>27</v>
      </c>
      <c r="AP16" s="210" t="s">
        <v>28</v>
      </c>
      <c r="AQ16" s="210"/>
      <c r="AR16" s="210"/>
      <c r="AS16" s="210" t="s">
        <v>25</v>
      </c>
      <c r="AT16" s="216" t="s">
        <v>29</v>
      </c>
    </row>
    <row r="17" spans="1:46" ht="43.5" customHeight="1" thickBot="1" x14ac:dyDescent="0.3">
      <c r="A17" s="62" t="s">
        <v>30</v>
      </c>
      <c r="B17" s="63" t="s">
        <v>31</v>
      </c>
      <c r="C17" s="240" t="s">
        <v>32</v>
      </c>
      <c r="D17" s="73" t="s">
        <v>33</v>
      </c>
      <c r="E17" s="67" t="s">
        <v>34</v>
      </c>
      <c r="F17" s="53" t="s">
        <v>35</v>
      </c>
      <c r="G17" s="4" t="s">
        <v>36</v>
      </c>
      <c r="H17" s="4" t="s">
        <v>37</v>
      </c>
      <c r="I17" s="4" t="s">
        <v>38</v>
      </c>
      <c r="J17" s="4" t="s">
        <v>39</v>
      </c>
      <c r="K17" s="4" t="s">
        <v>40</v>
      </c>
      <c r="L17" s="4" t="s">
        <v>41</v>
      </c>
      <c r="M17" s="4" t="s">
        <v>42</v>
      </c>
      <c r="N17" s="4" t="s">
        <v>43</v>
      </c>
      <c r="O17" s="4" t="s">
        <v>44</v>
      </c>
      <c r="P17" s="4" t="s">
        <v>45</v>
      </c>
      <c r="Q17" s="4" t="s">
        <v>46</v>
      </c>
      <c r="R17" s="4" t="s">
        <v>47</v>
      </c>
      <c r="S17" s="4" t="s">
        <v>48</v>
      </c>
      <c r="T17" s="4" t="s">
        <v>49</v>
      </c>
      <c r="U17" s="4" t="s">
        <v>50</v>
      </c>
      <c r="V17" s="177" t="s">
        <v>51</v>
      </c>
      <c r="W17" s="177" t="s">
        <v>52</v>
      </c>
      <c r="X17" s="238"/>
      <c r="Y17" s="214"/>
      <c r="Z17" s="214"/>
      <c r="AA17" s="175" t="s">
        <v>51</v>
      </c>
      <c r="AB17" s="175" t="s">
        <v>52</v>
      </c>
      <c r="AC17" s="229"/>
      <c r="AD17" s="229"/>
      <c r="AE17" s="229"/>
      <c r="AF17" s="177" t="s">
        <v>51</v>
      </c>
      <c r="AG17" s="177" t="s">
        <v>52</v>
      </c>
      <c r="AH17" s="214"/>
      <c r="AI17" s="214"/>
      <c r="AJ17" s="214"/>
      <c r="AK17" s="180" t="s">
        <v>51</v>
      </c>
      <c r="AL17" s="180" t="s">
        <v>52</v>
      </c>
      <c r="AM17" s="212"/>
      <c r="AN17" s="212"/>
      <c r="AO17" s="212"/>
      <c r="AP17" s="181" t="s">
        <v>36</v>
      </c>
      <c r="AQ17" s="181" t="s">
        <v>51</v>
      </c>
      <c r="AR17" s="181" t="s">
        <v>52</v>
      </c>
      <c r="AS17" s="215"/>
      <c r="AT17" s="217"/>
    </row>
    <row r="18" spans="1:46" x14ac:dyDescent="0.25">
      <c r="A18" s="60"/>
      <c r="B18" s="61"/>
      <c r="C18" s="240"/>
      <c r="D18" s="76" t="s">
        <v>53</v>
      </c>
      <c r="E18" s="68"/>
      <c r="F18" s="54" t="s">
        <v>53</v>
      </c>
      <c r="G18" s="45" t="s">
        <v>53</v>
      </c>
      <c r="H18" s="45" t="s">
        <v>53</v>
      </c>
      <c r="I18" s="45" t="s">
        <v>53</v>
      </c>
      <c r="J18" s="45" t="s">
        <v>53</v>
      </c>
      <c r="K18" s="45" t="s">
        <v>53</v>
      </c>
      <c r="L18" s="46" t="s">
        <v>53</v>
      </c>
      <c r="M18" s="46" t="s">
        <v>53</v>
      </c>
      <c r="N18" s="46" t="s">
        <v>53</v>
      </c>
      <c r="O18" s="46" t="s">
        <v>53</v>
      </c>
      <c r="P18" s="45" t="s">
        <v>53</v>
      </c>
      <c r="Q18" s="45" t="s">
        <v>53</v>
      </c>
      <c r="R18" s="45" t="s">
        <v>53</v>
      </c>
      <c r="S18" s="45" t="s">
        <v>53</v>
      </c>
      <c r="T18" s="45"/>
      <c r="U18" s="45"/>
      <c r="V18" s="55" t="s">
        <v>53</v>
      </c>
      <c r="W18" s="55"/>
      <c r="X18" s="56" t="s">
        <v>53</v>
      </c>
      <c r="Y18" s="55" t="s">
        <v>53</v>
      </c>
      <c r="Z18" s="55" t="s">
        <v>53</v>
      </c>
      <c r="AA18" s="5" t="s">
        <v>53</v>
      </c>
      <c r="AB18" s="5" t="s">
        <v>53</v>
      </c>
      <c r="AC18" s="5" t="s">
        <v>53</v>
      </c>
      <c r="AD18" s="5" t="s">
        <v>53</v>
      </c>
      <c r="AE18" s="5" t="s">
        <v>53</v>
      </c>
      <c r="AF18" s="55" t="s">
        <v>53</v>
      </c>
      <c r="AG18" s="55" t="s">
        <v>53</v>
      </c>
      <c r="AH18" s="55"/>
      <c r="AI18" s="55" t="s">
        <v>53</v>
      </c>
      <c r="AJ18" s="55" t="s">
        <v>53</v>
      </c>
      <c r="AK18" s="57" t="s">
        <v>53</v>
      </c>
      <c r="AL18" s="57" t="s">
        <v>53</v>
      </c>
      <c r="AM18" s="57" t="s">
        <v>53</v>
      </c>
      <c r="AN18" s="57" t="s">
        <v>53</v>
      </c>
      <c r="AO18" s="57" t="s">
        <v>53</v>
      </c>
      <c r="AP18" s="58" t="s">
        <v>53</v>
      </c>
      <c r="AQ18" s="58"/>
      <c r="AR18" s="58" t="s">
        <v>53</v>
      </c>
      <c r="AS18" s="58" t="s">
        <v>53</v>
      </c>
      <c r="AT18" s="59" t="s">
        <v>53</v>
      </c>
    </row>
    <row r="19" spans="1:46" s="78" customFormat="1" ht="93" customHeight="1" x14ac:dyDescent="0.25">
      <c r="A19" s="80">
        <v>1</v>
      </c>
      <c r="B19" s="86" t="s">
        <v>54</v>
      </c>
      <c r="C19" s="86" t="s">
        <v>55</v>
      </c>
      <c r="D19" s="87" t="s">
        <v>56</v>
      </c>
      <c r="E19" s="88">
        <v>0.05</v>
      </c>
      <c r="F19" s="89" t="s">
        <v>57</v>
      </c>
      <c r="G19" s="87" t="s">
        <v>58</v>
      </c>
      <c r="H19" s="87" t="s">
        <v>59</v>
      </c>
      <c r="I19" s="88" t="s">
        <v>60</v>
      </c>
      <c r="J19" s="89" t="s">
        <v>61</v>
      </c>
      <c r="K19" s="89" t="s">
        <v>62</v>
      </c>
      <c r="L19" s="90">
        <v>0</v>
      </c>
      <c r="M19" s="91">
        <v>0.1</v>
      </c>
      <c r="N19" s="90">
        <v>0</v>
      </c>
      <c r="O19" s="90">
        <v>0</v>
      </c>
      <c r="P19" s="92">
        <f>SUM(L19:O19)</f>
        <v>0.1</v>
      </c>
      <c r="Q19" s="90" t="s">
        <v>63</v>
      </c>
      <c r="R19" s="87" t="s">
        <v>64</v>
      </c>
      <c r="S19" s="87" t="s">
        <v>65</v>
      </c>
      <c r="T19" s="93" t="s">
        <v>66</v>
      </c>
      <c r="U19" s="79"/>
      <c r="V19" s="100">
        <f>L19</f>
        <v>0</v>
      </c>
      <c r="W19" s="131"/>
      <c r="X19" s="107" t="s">
        <v>67</v>
      </c>
      <c r="Y19" s="107" t="s">
        <v>67</v>
      </c>
      <c r="Z19" s="107" t="s">
        <v>67</v>
      </c>
      <c r="AA19" s="133">
        <f>M19</f>
        <v>0.1</v>
      </c>
      <c r="AB19" s="134">
        <v>0</v>
      </c>
      <c r="AC19" s="107">
        <f>AB19/AA19</f>
        <v>0</v>
      </c>
      <c r="AD19" s="79" t="s">
        <v>68</v>
      </c>
      <c r="AE19" s="79" t="s">
        <v>69</v>
      </c>
      <c r="AF19" s="107" t="s">
        <v>67</v>
      </c>
      <c r="AG19" s="107" t="s">
        <v>67</v>
      </c>
      <c r="AH19" s="107" t="s">
        <v>67</v>
      </c>
      <c r="AI19" s="107" t="s">
        <v>67</v>
      </c>
      <c r="AJ19" s="107" t="s">
        <v>67</v>
      </c>
      <c r="AK19" s="100">
        <f>O19</f>
        <v>0</v>
      </c>
      <c r="AL19" s="169" t="s">
        <v>67</v>
      </c>
      <c r="AM19" s="107" t="s">
        <v>67</v>
      </c>
      <c r="AN19" s="169" t="s">
        <v>67</v>
      </c>
      <c r="AO19" s="169" t="s">
        <v>67</v>
      </c>
      <c r="AP19" s="93" t="str">
        <f>G19</f>
        <v>Porcentaje de incremento de la participación de los Ciudadanos en la Audiencia de Rendición de Cuentas</v>
      </c>
      <c r="AQ19" s="100">
        <f>P19</f>
        <v>0.1</v>
      </c>
      <c r="AR19" s="136">
        <f>AB19</f>
        <v>0</v>
      </c>
      <c r="AS19" s="107">
        <f>AR19/AQ19</f>
        <v>0</v>
      </c>
      <c r="AT19" s="79" t="s">
        <v>68</v>
      </c>
    </row>
    <row r="20" spans="1:46" s="78" customFormat="1" ht="93" customHeight="1" x14ac:dyDescent="0.25">
      <c r="A20" s="80">
        <v>2</v>
      </c>
      <c r="B20" s="86" t="s">
        <v>54</v>
      </c>
      <c r="C20" s="86" t="s">
        <v>55</v>
      </c>
      <c r="D20" s="87" t="s">
        <v>70</v>
      </c>
      <c r="E20" s="88">
        <v>0.12</v>
      </c>
      <c r="F20" s="89" t="s">
        <v>57</v>
      </c>
      <c r="G20" s="87" t="s">
        <v>71</v>
      </c>
      <c r="H20" s="87" t="s">
        <v>72</v>
      </c>
      <c r="I20" s="94">
        <v>0.22600000000000001</v>
      </c>
      <c r="J20" s="89" t="s">
        <v>73</v>
      </c>
      <c r="K20" s="89" t="s">
        <v>74</v>
      </c>
      <c r="L20" s="90">
        <v>0</v>
      </c>
      <c r="M20" s="91">
        <v>0.4</v>
      </c>
      <c r="N20" s="91">
        <v>0.55000000000000004</v>
      </c>
      <c r="O20" s="91">
        <v>0.65</v>
      </c>
      <c r="P20" s="92">
        <f>+O20</f>
        <v>0.65</v>
      </c>
      <c r="Q20" s="90" t="s">
        <v>75</v>
      </c>
      <c r="R20" s="87" t="s">
        <v>76</v>
      </c>
      <c r="S20" s="87" t="s">
        <v>65</v>
      </c>
      <c r="T20" s="93" t="s">
        <v>77</v>
      </c>
      <c r="U20" s="79"/>
      <c r="V20" s="100">
        <f t="shared" ref="V20:V35" si="0">L20</f>
        <v>0</v>
      </c>
      <c r="W20" s="137">
        <v>0.32800000000000001</v>
      </c>
      <c r="X20" s="107" t="s">
        <v>78</v>
      </c>
      <c r="Y20" s="132" t="s">
        <v>79</v>
      </c>
      <c r="Z20" s="132" t="s">
        <v>80</v>
      </c>
      <c r="AA20" s="133">
        <f t="shared" ref="AA20:AA34" si="1">M20</f>
        <v>0.4</v>
      </c>
      <c r="AB20" s="138">
        <v>0.26100000000000001</v>
      </c>
      <c r="AC20" s="107">
        <f>AB20/AA20</f>
        <v>0.65249999999999997</v>
      </c>
      <c r="AD20" s="79" t="s">
        <v>81</v>
      </c>
      <c r="AE20" s="79" t="s">
        <v>82</v>
      </c>
      <c r="AF20" s="100">
        <f t="shared" ref="AF20:AF32" si="2">N20</f>
        <v>0.55000000000000004</v>
      </c>
      <c r="AG20" s="166">
        <v>0.27500000000000002</v>
      </c>
      <c r="AH20" s="107">
        <f>AG20/AF20</f>
        <v>0.5</v>
      </c>
      <c r="AI20" s="79" t="s">
        <v>83</v>
      </c>
      <c r="AJ20" s="79" t="s">
        <v>84</v>
      </c>
      <c r="AK20" s="100">
        <f t="shared" ref="AK20:AK35" si="3">O20</f>
        <v>0.65</v>
      </c>
      <c r="AL20" s="131">
        <v>0.57199999999999995</v>
      </c>
      <c r="AM20" s="107">
        <f>AL20/AK20</f>
        <v>0.87999999999999989</v>
      </c>
      <c r="AN20" s="135" t="s">
        <v>339</v>
      </c>
      <c r="AO20" s="79" t="s">
        <v>85</v>
      </c>
      <c r="AP20" s="93" t="str">
        <f t="shared" ref="AP20:AP35" si="4">G20</f>
        <v>Porcentaje de Avance en el Cumplimiento Fisico del Plan de Desarrollo Local</v>
      </c>
      <c r="AQ20" s="100">
        <f t="shared" ref="AQ20:AQ35" si="5">P20</f>
        <v>0.65</v>
      </c>
      <c r="AR20" s="131">
        <v>0.57199999999999995</v>
      </c>
      <c r="AS20" s="107">
        <f>AR20/AQ20</f>
        <v>0.87999999999999989</v>
      </c>
      <c r="AT20" s="135" t="s">
        <v>339</v>
      </c>
    </row>
    <row r="21" spans="1:46" s="78" customFormat="1" ht="77.25" customHeight="1" x14ac:dyDescent="0.25">
      <c r="A21" s="80">
        <v>3</v>
      </c>
      <c r="B21" s="86" t="s">
        <v>86</v>
      </c>
      <c r="C21" s="86" t="s">
        <v>87</v>
      </c>
      <c r="D21" s="87" t="s">
        <v>88</v>
      </c>
      <c r="E21" s="88">
        <v>0.08</v>
      </c>
      <c r="F21" s="93" t="s">
        <v>57</v>
      </c>
      <c r="G21" s="86" t="s">
        <v>89</v>
      </c>
      <c r="H21" s="86" t="s">
        <v>90</v>
      </c>
      <c r="I21" s="95" t="s">
        <v>91</v>
      </c>
      <c r="J21" s="93" t="s">
        <v>73</v>
      </c>
      <c r="K21" s="93" t="s">
        <v>92</v>
      </c>
      <c r="L21" s="90">
        <v>0</v>
      </c>
      <c r="M21" s="91">
        <v>0.5</v>
      </c>
      <c r="N21" s="91">
        <v>0</v>
      </c>
      <c r="O21" s="91">
        <v>0.95</v>
      </c>
      <c r="P21" s="96">
        <v>0.95</v>
      </c>
      <c r="Q21" s="90" t="s">
        <v>93</v>
      </c>
      <c r="R21" s="86" t="s">
        <v>94</v>
      </c>
      <c r="S21" s="87" t="s">
        <v>65</v>
      </c>
      <c r="T21" s="93" t="s">
        <v>94</v>
      </c>
      <c r="U21" s="79"/>
      <c r="V21" s="100">
        <f t="shared" si="0"/>
        <v>0</v>
      </c>
      <c r="W21" s="137"/>
      <c r="X21" s="107" t="s">
        <v>67</v>
      </c>
      <c r="Y21" s="107" t="s">
        <v>67</v>
      </c>
      <c r="Z21" s="107" t="s">
        <v>67</v>
      </c>
      <c r="AA21" s="133">
        <f t="shared" si="1"/>
        <v>0.5</v>
      </c>
      <c r="AB21" s="138">
        <v>0.34920000000000001</v>
      </c>
      <c r="AC21" s="107">
        <f t="shared" ref="AC21:AC30" si="6">AB21/AA21</f>
        <v>0.69840000000000002</v>
      </c>
      <c r="AD21" s="79" t="s">
        <v>95</v>
      </c>
      <c r="AE21" s="79" t="s">
        <v>94</v>
      </c>
      <c r="AF21" s="107" t="s">
        <v>67</v>
      </c>
      <c r="AG21" s="107" t="s">
        <v>67</v>
      </c>
      <c r="AH21" s="107" t="s">
        <v>67</v>
      </c>
      <c r="AI21" s="107" t="s">
        <v>67</v>
      </c>
      <c r="AJ21" s="107" t="s">
        <v>67</v>
      </c>
      <c r="AK21" s="100">
        <f t="shared" si="3"/>
        <v>0.95</v>
      </c>
      <c r="AL21" s="131">
        <v>0.98870000000000002</v>
      </c>
      <c r="AM21" s="107">
        <v>1</v>
      </c>
      <c r="AN21" s="135" t="s">
        <v>96</v>
      </c>
      <c r="AO21" s="79" t="s">
        <v>94</v>
      </c>
      <c r="AP21" s="93" t="str">
        <f t="shared" si="4"/>
        <v>Porcentaje de Compromisos de la vigencia 2019</v>
      </c>
      <c r="AQ21" s="100">
        <f t="shared" si="5"/>
        <v>0.95</v>
      </c>
      <c r="AR21" s="131">
        <v>0.98870000000000002</v>
      </c>
      <c r="AS21" s="107">
        <v>1</v>
      </c>
      <c r="AT21" s="135" t="s">
        <v>96</v>
      </c>
    </row>
    <row r="22" spans="1:46" s="78" customFormat="1" ht="81.75" customHeight="1" x14ac:dyDescent="0.25">
      <c r="A22" s="80">
        <v>4</v>
      </c>
      <c r="B22" s="86" t="s">
        <v>86</v>
      </c>
      <c r="C22" s="86" t="s">
        <v>87</v>
      </c>
      <c r="D22" s="87" t="s">
        <v>97</v>
      </c>
      <c r="E22" s="88">
        <v>0.08</v>
      </c>
      <c r="F22" s="93" t="s">
        <v>98</v>
      </c>
      <c r="G22" s="86" t="s">
        <v>99</v>
      </c>
      <c r="H22" s="86" t="s">
        <v>100</v>
      </c>
      <c r="I22" s="95" t="s">
        <v>101</v>
      </c>
      <c r="J22" s="93" t="s">
        <v>73</v>
      </c>
      <c r="K22" s="93" t="s">
        <v>102</v>
      </c>
      <c r="L22" s="90">
        <v>0</v>
      </c>
      <c r="M22" s="91">
        <v>0.05</v>
      </c>
      <c r="N22" s="91">
        <v>0.2</v>
      </c>
      <c r="O22" s="91">
        <v>0.4</v>
      </c>
      <c r="P22" s="92">
        <v>0.4</v>
      </c>
      <c r="Q22" s="90" t="s">
        <v>93</v>
      </c>
      <c r="R22" s="86" t="s">
        <v>94</v>
      </c>
      <c r="S22" s="87" t="s">
        <v>65</v>
      </c>
      <c r="T22" s="93" t="s">
        <v>94</v>
      </c>
      <c r="U22" s="79"/>
      <c r="V22" s="100">
        <f t="shared" si="0"/>
        <v>0</v>
      </c>
      <c r="W22" s="79"/>
      <c r="X22" s="107" t="s">
        <v>67</v>
      </c>
      <c r="Y22" s="107" t="s">
        <v>67</v>
      </c>
      <c r="Z22" s="107" t="s">
        <v>67</v>
      </c>
      <c r="AA22" s="133">
        <f t="shared" si="1"/>
        <v>0.05</v>
      </c>
      <c r="AB22" s="138">
        <v>8.1600000000000006E-2</v>
      </c>
      <c r="AC22" s="107">
        <v>1</v>
      </c>
      <c r="AD22" s="79" t="s">
        <v>103</v>
      </c>
      <c r="AE22" s="79" t="s">
        <v>94</v>
      </c>
      <c r="AF22" s="100">
        <f t="shared" si="2"/>
        <v>0.2</v>
      </c>
      <c r="AG22" s="137">
        <v>0.28539999999999999</v>
      </c>
      <c r="AH22" s="107">
        <v>1</v>
      </c>
      <c r="AI22" s="79" t="s">
        <v>104</v>
      </c>
      <c r="AJ22" s="79" t="s">
        <v>94</v>
      </c>
      <c r="AK22" s="100">
        <f t="shared" si="3"/>
        <v>0.4</v>
      </c>
      <c r="AL22" s="131">
        <v>0.45979999999999999</v>
      </c>
      <c r="AM22" s="107">
        <v>1</v>
      </c>
      <c r="AN22" s="135" t="s">
        <v>105</v>
      </c>
      <c r="AO22" s="79" t="s">
        <v>94</v>
      </c>
      <c r="AP22" s="93" t="str">
        <f t="shared" si="4"/>
        <v>Porcentaje de Giros de la Vigencia 2019</v>
      </c>
      <c r="AQ22" s="100">
        <f t="shared" si="5"/>
        <v>0.4</v>
      </c>
      <c r="AR22" s="131">
        <v>0.45979999999999999</v>
      </c>
      <c r="AS22" s="107">
        <v>1</v>
      </c>
      <c r="AT22" s="135" t="s">
        <v>105</v>
      </c>
    </row>
    <row r="23" spans="1:46" s="78" customFormat="1" ht="101.25" customHeight="1" x14ac:dyDescent="0.25">
      <c r="A23" s="80">
        <v>5</v>
      </c>
      <c r="B23" s="86" t="s">
        <v>86</v>
      </c>
      <c r="C23" s="86" t="s">
        <v>87</v>
      </c>
      <c r="D23" s="87" t="s">
        <v>106</v>
      </c>
      <c r="E23" s="88">
        <v>0.05</v>
      </c>
      <c r="F23" s="93" t="s">
        <v>98</v>
      </c>
      <c r="G23" s="86" t="s">
        <v>107</v>
      </c>
      <c r="H23" s="86" t="s">
        <v>108</v>
      </c>
      <c r="I23" s="95" t="s">
        <v>109</v>
      </c>
      <c r="J23" s="93" t="s">
        <v>73</v>
      </c>
      <c r="K23" s="93" t="s">
        <v>102</v>
      </c>
      <c r="L23" s="91">
        <v>0.05</v>
      </c>
      <c r="M23" s="91">
        <v>0.2</v>
      </c>
      <c r="N23" s="91">
        <v>0.4</v>
      </c>
      <c r="O23" s="91">
        <v>0.5</v>
      </c>
      <c r="P23" s="92">
        <v>0.5</v>
      </c>
      <c r="Q23" s="90" t="s">
        <v>93</v>
      </c>
      <c r="R23" s="86" t="s">
        <v>94</v>
      </c>
      <c r="S23" s="87" t="s">
        <v>65</v>
      </c>
      <c r="T23" s="93" t="s">
        <v>94</v>
      </c>
      <c r="U23" s="79"/>
      <c r="V23" s="100">
        <f t="shared" si="0"/>
        <v>0.05</v>
      </c>
      <c r="W23" s="137">
        <v>0.56120000000000003</v>
      </c>
      <c r="X23" s="140">
        <v>1</v>
      </c>
      <c r="Y23" s="132" t="s">
        <v>110</v>
      </c>
      <c r="Z23" s="132" t="s">
        <v>94</v>
      </c>
      <c r="AA23" s="133">
        <f t="shared" si="1"/>
        <v>0.2</v>
      </c>
      <c r="AB23" s="138">
        <v>0.19070000000000001</v>
      </c>
      <c r="AC23" s="107">
        <f>AB23/AA23</f>
        <v>0.95350000000000001</v>
      </c>
      <c r="AD23" s="79" t="s">
        <v>111</v>
      </c>
      <c r="AE23" s="79" t="s">
        <v>94</v>
      </c>
      <c r="AF23" s="100">
        <f t="shared" si="2"/>
        <v>0.4</v>
      </c>
      <c r="AG23" s="137">
        <v>0.3846</v>
      </c>
      <c r="AH23" s="107">
        <f t="shared" ref="AH23" si="7">AG23/AF23</f>
        <v>0.96149999999999991</v>
      </c>
      <c r="AI23" s="79" t="s">
        <v>112</v>
      </c>
      <c r="AJ23" s="79" t="s">
        <v>94</v>
      </c>
      <c r="AK23" s="100">
        <f t="shared" si="3"/>
        <v>0.5</v>
      </c>
      <c r="AL23" s="131">
        <v>0.68179999999999996</v>
      </c>
      <c r="AM23" s="107">
        <v>1</v>
      </c>
      <c r="AN23" s="135" t="s">
        <v>113</v>
      </c>
      <c r="AO23" s="79" t="s">
        <v>94</v>
      </c>
      <c r="AP23" s="93" t="str">
        <f t="shared" si="4"/>
        <v>Porcentaje de Giros de Obligaciones por Pagar 2017 y anteirores</v>
      </c>
      <c r="AQ23" s="100">
        <f t="shared" si="5"/>
        <v>0.5</v>
      </c>
      <c r="AR23" s="131">
        <v>0.68179999999999996</v>
      </c>
      <c r="AS23" s="107">
        <v>1</v>
      </c>
      <c r="AT23" s="135" t="s">
        <v>113</v>
      </c>
    </row>
    <row r="24" spans="1:46" s="78" customFormat="1" ht="75" customHeight="1" x14ac:dyDescent="0.25">
      <c r="A24" s="80">
        <v>6</v>
      </c>
      <c r="B24" s="86" t="s">
        <v>86</v>
      </c>
      <c r="C24" s="86" t="s">
        <v>87</v>
      </c>
      <c r="D24" s="87" t="s">
        <v>114</v>
      </c>
      <c r="E24" s="88">
        <v>0.05</v>
      </c>
      <c r="F24" s="93" t="s">
        <v>98</v>
      </c>
      <c r="G24" s="86" t="s">
        <v>115</v>
      </c>
      <c r="H24" s="86" t="s">
        <v>116</v>
      </c>
      <c r="I24" s="95" t="s">
        <v>117</v>
      </c>
      <c r="J24" s="93" t="s">
        <v>73</v>
      </c>
      <c r="K24" s="93" t="s">
        <v>102</v>
      </c>
      <c r="L24" s="91">
        <v>0.1</v>
      </c>
      <c r="M24" s="91">
        <v>0.2</v>
      </c>
      <c r="N24" s="91">
        <v>0.4</v>
      </c>
      <c r="O24" s="91">
        <v>0.5</v>
      </c>
      <c r="P24" s="92">
        <f>+O24</f>
        <v>0.5</v>
      </c>
      <c r="Q24" s="90" t="s">
        <v>93</v>
      </c>
      <c r="R24" s="86" t="s">
        <v>94</v>
      </c>
      <c r="S24" s="87" t="s">
        <v>65</v>
      </c>
      <c r="T24" s="93" t="s">
        <v>94</v>
      </c>
      <c r="U24" s="79"/>
      <c r="V24" s="100">
        <f t="shared" si="0"/>
        <v>0.1</v>
      </c>
      <c r="W24" s="137">
        <v>0.14680000000000001</v>
      </c>
      <c r="X24" s="107">
        <v>1</v>
      </c>
      <c r="Y24" s="132" t="s">
        <v>118</v>
      </c>
      <c r="Z24" s="132" t="s">
        <v>94</v>
      </c>
      <c r="AA24" s="133">
        <f t="shared" si="1"/>
        <v>0.2</v>
      </c>
      <c r="AB24" s="138">
        <v>0.37180000000000002</v>
      </c>
      <c r="AC24" s="107">
        <v>1</v>
      </c>
      <c r="AD24" s="79" t="s">
        <v>119</v>
      </c>
      <c r="AE24" s="79" t="s">
        <v>94</v>
      </c>
      <c r="AF24" s="100">
        <f t="shared" si="2"/>
        <v>0.4</v>
      </c>
      <c r="AG24" s="137">
        <v>0.5181</v>
      </c>
      <c r="AH24" s="107">
        <v>1</v>
      </c>
      <c r="AI24" s="79" t="s">
        <v>120</v>
      </c>
      <c r="AJ24" s="79" t="s">
        <v>94</v>
      </c>
      <c r="AK24" s="100">
        <f t="shared" si="3"/>
        <v>0.5</v>
      </c>
      <c r="AL24" s="131">
        <v>0.85899999999999999</v>
      </c>
      <c r="AM24" s="107">
        <v>1</v>
      </c>
      <c r="AN24" s="135" t="s">
        <v>121</v>
      </c>
      <c r="AO24" s="79" t="s">
        <v>94</v>
      </c>
      <c r="AP24" s="93" t="str">
        <f t="shared" si="4"/>
        <v>Porcentaje de Giros de Obligaciones por Pagar 2018</v>
      </c>
      <c r="AQ24" s="100">
        <f t="shared" si="5"/>
        <v>0.5</v>
      </c>
      <c r="AR24" s="131">
        <v>0.85899999999999999</v>
      </c>
      <c r="AS24" s="107">
        <v>1</v>
      </c>
      <c r="AT24" s="135" t="s">
        <v>121</v>
      </c>
    </row>
    <row r="25" spans="1:46" s="78" customFormat="1" ht="75" customHeight="1" x14ac:dyDescent="0.25">
      <c r="A25" s="80">
        <v>7</v>
      </c>
      <c r="B25" s="86" t="s">
        <v>122</v>
      </c>
      <c r="C25" s="86" t="s">
        <v>123</v>
      </c>
      <c r="D25" s="86" t="s">
        <v>124</v>
      </c>
      <c r="E25" s="88">
        <v>0.06</v>
      </c>
      <c r="F25" s="90" t="s">
        <v>98</v>
      </c>
      <c r="G25" s="97" t="s">
        <v>125</v>
      </c>
      <c r="H25" s="97" t="s">
        <v>126</v>
      </c>
      <c r="I25" s="98">
        <v>5878</v>
      </c>
      <c r="J25" s="93" t="s">
        <v>61</v>
      </c>
      <c r="K25" s="99" t="s">
        <v>127</v>
      </c>
      <c r="L25" s="100"/>
      <c r="M25" s="100">
        <v>0.3</v>
      </c>
      <c r="N25" s="100"/>
      <c r="O25" s="100">
        <v>0.3</v>
      </c>
      <c r="P25" s="101">
        <v>0.6</v>
      </c>
      <c r="Q25" s="93" t="s">
        <v>63</v>
      </c>
      <c r="R25" s="100" t="s">
        <v>128</v>
      </c>
      <c r="S25" s="93" t="s">
        <v>129</v>
      </c>
      <c r="T25" s="93" t="s">
        <v>128</v>
      </c>
      <c r="U25" s="79"/>
      <c r="V25" s="100">
        <f t="shared" si="0"/>
        <v>0</v>
      </c>
      <c r="W25" s="79"/>
      <c r="X25" s="107" t="s">
        <v>67</v>
      </c>
      <c r="Y25" s="107" t="s">
        <v>67</v>
      </c>
      <c r="Z25" s="107" t="s">
        <v>67</v>
      </c>
      <c r="AA25" s="133">
        <f t="shared" si="1"/>
        <v>0.3</v>
      </c>
      <c r="AB25" s="134">
        <v>0.44</v>
      </c>
      <c r="AC25" s="107">
        <v>1</v>
      </c>
      <c r="AD25" s="79" t="s">
        <v>130</v>
      </c>
      <c r="AE25" s="79" t="s">
        <v>131</v>
      </c>
      <c r="AF25" s="107" t="s">
        <v>67</v>
      </c>
      <c r="AG25" s="107" t="s">
        <v>67</v>
      </c>
      <c r="AH25" s="107" t="s">
        <v>67</v>
      </c>
      <c r="AI25" s="107" t="s">
        <v>67</v>
      </c>
      <c r="AJ25" s="107" t="s">
        <v>67</v>
      </c>
      <c r="AK25" s="100">
        <f t="shared" si="3"/>
        <v>0.3</v>
      </c>
      <c r="AL25" s="131">
        <v>0.52</v>
      </c>
      <c r="AM25" s="107">
        <v>1</v>
      </c>
      <c r="AN25" s="185" t="s">
        <v>132</v>
      </c>
      <c r="AO25" s="79" t="s">
        <v>133</v>
      </c>
      <c r="AP25" s="93" t="str">
        <f t="shared" si="4"/>
        <v>Porcentaje de impulsos procesales por los inspectores en las Localidades</v>
      </c>
      <c r="AQ25" s="100">
        <f t="shared" si="5"/>
        <v>0.6</v>
      </c>
      <c r="AR25" s="139">
        <v>0.52</v>
      </c>
      <c r="AS25" s="107">
        <f t="shared" ref="AS25:AS33" si="8">AR25/AQ25</f>
        <v>0.8666666666666667</v>
      </c>
      <c r="AT25" s="185" t="s">
        <v>132</v>
      </c>
    </row>
    <row r="26" spans="1:46" s="78" customFormat="1" ht="75" customHeight="1" x14ac:dyDescent="0.25">
      <c r="A26" s="80">
        <v>8</v>
      </c>
      <c r="B26" s="86" t="s">
        <v>122</v>
      </c>
      <c r="C26" s="86" t="s">
        <v>123</v>
      </c>
      <c r="D26" s="86" t="s">
        <v>134</v>
      </c>
      <c r="E26" s="88">
        <v>0.06</v>
      </c>
      <c r="F26" s="90" t="s">
        <v>98</v>
      </c>
      <c r="G26" s="97" t="s">
        <v>125</v>
      </c>
      <c r="H26" s="97" t="s">
        <v>135</v>
      </c>
      <c r="I26" s="98">
        <v>891</v>
      </c>
      <c r="J26" s="93" t="s">
        <v>61</v>
      </c>
      <c r="K26" s="99" t="s">
        <v>127</v>
      </c>
      <c r="L26" s="100"/>
      <c r="M26" s="100">
        <v>0.3</v>
      </c>
      <c r="N26" s="100"/>
      <c r="O26" s="100">
        <v>0.3</v>
      </c>
      <c r="P26" s="101">
        <v>0.6</v>
      </c>
      <c r="Q26" s="93" t="s">
        <v>63</v>
      </c>
      <c r="R26" s="100" t="s">
        <v>128</v>
      </c>
      <c r="S26" s="93" t="s">
        <v>129</v>
      </c>
      <c r="T26" s="93" t="s">
        <v>136</v>
      </c>
      <c r="U26" s="79"/>
      <c r="V26" s="100">
        <f t="shared" si="0"/>
        <v>0</v>
      </c>
      <c r="W26" s="79"/>
      <c r="X26" s="107" t="s">
        <v>67</v>
      </c>
      <c r="Y26" s="107" t="s">
        <v>67</v>
      </c>
      <c r="Z26" s="107" t="s">
        <v>67</v>
      </c>
      <c r="AA26" s="133">
        <f t="shared" si="1"/>
        <v>0.3</v>
      </c>
      <c r="AB26" s="134">
        <v>0.5</v>
      </c>
      <c r="AC26" s="107">
        <v>1</v>
      </c>
      <c r="AD26" s="79" t="s">
        <v>137</v>
      </c>
      <c r="AE26" s="79" t="s">
        <v>138</v>
      </c>
      <c r="AF26" s="107" t="s">
        <v>67</v>
      </c>
      <c r="AG26" s="107" t="s">
        <v>67</v>
      </c>
      <c r="AH26" s="107" t="s">
        <v>67</v>
      </c>
      <c r="AI26" s="107" t="s">
        <v>67</v>
      </c>
      <c r="AJ26" s="107" t="s">
        <v>67</v>
      </c>
      <c r="AK26" s="100">
        <f t="shared" si="3"/>
        <v>0.3</v>
      </c>
      <c r="AL26" s="131">
        <v>2.54</v>
      </c>
      <c r="AM26" s="107">
        <v>1</v>
      </c>
      <c r="AN26" s="185" t="s">
        <v>139</v>
      </c>
      <c r="AO26" s="79" t="s">
        <v>133</v>
      </c>
      <c r="AP26" s="93" t="str">
        <f t="shared" si="4"/>
        <v>Porcentaje de impulsos procesales por los inspectores en las Localidades</v>
      </c>
      <c r="AQ26" s="100">
        <f t="shared" si="5"/>
        <v>0.6</v>
      </c>
      <c r="AR26" s="139">
        <v>2.54</v>
      </c>
      <c r="AS26" s="107">
        <v>1</v>
      </c>
      <c r="AT26" s="185" t="s">
        <v>139</v>
      </c>
    </row>
    <row r="27" spans="1:46" s="78" customFormat="1" ht="97.5" customHeight="1" x14ac:dyDescent="0.25">
      <c r="A27" s="80">
        <v>9</v>
      </c>
      <c r="B27" s="86" t="s">
        <v>122</v>
      </c>
      <c r="C27" s="86" t="s">
        <v>123</v>
      </c>
      <c r="D27" s="102" t="s">
        <v>140</v>
      </c>
      <c r="E27" s="100">
        <v>0.06</v>
      </c>
      <c r="F27" s="99" t="s">
        <v>98</v>
      </c>
      <c r="G27" s="86" t="s">
        <v>141</v>
      </c>
      <c r="H27" s="86" t="s">
        <v>142</v>
      </c>
      <c r="I27" s="90">
        <v>48</v>
      </c>
      <c r="J27" s="93" t="s">
        <v>61</v>
      </c>
      <c r="K27" s="99" t="s">
        <v>143</v>
      </c>
      <c r="L27" s="103">
        <v>10</v>
      </c>
      <c r="M27" s="103">
        <v>10</v>
      </c>
      <c r="N27" s="103">
        <v>11</v>
      </c>
      <c r="O27" s="103">
        <v>11</v>
      </c>
      <c r="P27" s="104">
        <f>+SUM(L27:O27)</f>
        <v>42</v>
      </c>
      <c r="Q27" s="93" t="s">
        <v>63</v>
      </c>
      <c r="R27" s="93" t="s">
        <v>144</v>
      </c>
      <c r="S27" s="93" t="s">
        <v>129</v>
      </c>
      <c r="T27" s="99" t="s">
        <v>145</v>
      </c>
      <c r="U27" s="79"/>
      <c r="V27" s="141">
        <f t="shared" si="0"/>
        <v>10</v>
      </c>
      <c r="W27" s="79">
        <v>11</v>
      </c>
      <c r="X27" s="107">
        <v>1</v>
      </c>
      <c r="Y27" s="132" t="s">
        <v>146</v>
      </c>
      <c r="Z27" s="132" t="s">
        <v>147</v>
      </c>
      <c r="AA27" s="142">
        <f t="shared" si="1"/>
        <v>10</v>
      </c>
      <c r="AB27" s="143">
        <v>12</v>
      </c>
      <c r="AC27" s="107">
        <v>1</v>
      </c>
      <c r="AD27" s="79" t="s">
        <v>148</v>
      </c>
      <c r="AE27" s="144" t="s">
        <v>149</v>
      </c>
      <c r="AF27" s="141">
        <f t="shared" si="2"/>
        <v>11</v>
      </c>
      <c r="AG27" s="79">
        <v>11</v>
      </c>
      <c r="AH27" s="107">
        <f>AG27/AF27</f>
        <v>1</v>
      </c>
      <c r="AI27" s="79" t="s">
        <v>150</v>
      </c>
      <c r="AJ27" s="79" t="s">
        <v>151</v>
      </c>
      <c r="AK27" s="141">
        <f t="shared" si="3"/>
        <v>11</v>
      </c>
      <c r="AL27" s="168">
        <v>12</v>
      </c>
      <c r="AM27" s="107">
        <v>1</v>
      </c>
      <c r="AN27" s="135" t="s">
        <v>152</v>
      </c>
      <c r="AO27" s="79" t="s">
        <v>153</v>
      </c>
      <c r="AP27" s="93" t="str">
        <f t="shared" si="4"/>
        <v>Cantidad de acciones de control u operativos en materia de económica realizados</v>
      </c>
      <c r="AQ27" s="141">
        <f t="shared" si="5"/>
        <v>42</v>
      </c>
      <c r="AR27" s="186">
        <f>SUM(AL27,AG27,AB27,W27)</f>
        <v>46</v>
      </c>
      <c r="AS27" s="107">
        <v>1</v>
      </c>
      <c r="AT27" s="187" t="s">
        <v>154</v>
      </c>
    </row>
    <row r="28" spans="1:46" s="78" customFormat="1" ht="87" customHeight="1" x14ac:dyDescent="0.25">
      <c r="A28" s="80">
        <v>10</v>
      </c>
      <c r="B28" s="86" t="s">
        <v>122</v>
      </c>
      <c r="C28" s="86" t="s">
        <v>123</v>
      </c>
      <c r="D28" s="102" t="s">
        <v>155</v>
      </c>
      <c r="E28" s="100">
        <v>0.06</v>
      </c>
      <c r="F28" s="99" t="s">
        <v>98</v>
      </c>
      <c r="G28" s="86" t="s">
        <v>156</v>
      </c>
      <c r="H28" s="86" t="s">
        <v>157</v>
      </c>
      <c r="I28" s="90">
        <v>37</v>
      </c>
      <c r="J28" s="93" t="s">
        <v>61</v>
      </c>
      <c r="K28" s="99" t="s">
        <v>158</v>
      </c>
      <c r="L28" s="103">
        <v>6</v>
      </c>
      <c r="M28" s="103">
        <v>6</v>
      </c>
      <c r="N28" s="103">
        <v>6</v>
      </c>
      <c r="O28" s="103">
        <v>6</v>
      </c>
      <c r="P28" s="104">
        <f>+SUM(L28:O28)</f>
        <v>24</v>
      </c>
      <c r="Q28" s="93" t="s">
        <v>63</v>
      </c>
      <c r="R28" s="93" t="s">
        <v>144</v>
      </c>
      <c r="S28" s="93" t="s">
        <v>129</v>
      </c>
      <c r="T28" s="99" t="s">
        <v>159</v>
      </c>
      <c r="U28" s="79"/>
      <c r="V28" s="141">
        <f t="shared" si="0"/>
        <v>6</v>
      </c>
      <c r="W28" s="79">
        <v>10</v>
      </c>
      <c r="X28" s="107">
        <v>1</v>
      </c>
      <c r="Y28" s="132" t="s">
        <v>160</v>
      </c>
      <c r="Z28" s="132" t="s">
        <v>161</v>
      </c>
      <c r="AA28" s="142">
        <f t="shared" si="1"/>
        <v>6</v>
      </c>
      <c r="AB28" s="143">
        <v>1</v>
      </c>
      <c r="AC28" s="107">
        <f>AB28/AA28</f>
        <v>0.16666666666666666</v>
      </c>
      <c r="AD28" s="79" t="s">
        <v>162</v>
      </c>
      <c r="AE28" s="144" t="s">
        <v>163</v>
      </c>
      <c r="AF28" s="141">
        <f t="shared" si="2"/>
        <v>6</v>
      </c>
      <c r="AG28" s="79">
        <v>3</v>
      </c>
      <c r="AH28" s="107">
        <f t="shared" ref="AH28:AH32" si="9">AG28/AF28</f>
        <v>0.5</v>
      </c>
      <c r="AI28" s="79" t="s">
        <v>164</v>
      </c>
      <c r="AJ28" s="79" t="s">
        <v>165</v>
      </c>
      <c r="AK28" s="141">
        <f t="shared" si="3"/>
        <v>6</v>
      </c>
      <c r="AL28" s="168">
        <v>6</v>
      </c>
      <c r="AM28" s="107">
        <f t="shared" ref="AM28:AM30" si="10">AL28/AK28</f>
        <v>1</v>
      </c>
      <c r="AN28" s="135" t="s">
        <v>166</v>
      </c>
      <c r="AO28" s="79" t="s">
        <v>153</v>
      </c>
      <c r="AP28" s="93" t="str">
        <f t="shared" si="4"/>
        <v>Cantidad de acciones de control u operativos en materia de urbanismo relacionados con la integridad urbanística</v>
      </c>
      <c r="AQ28" s="141">
        <f t="shared" si="5"/>
        <v>24</v>
      </c>
      <c r="AR28" s="186">
        <f t="shared" ref="AR28:AR29" si="11">SUM(AL28,AG28,AB28,W28)</f>
        <v>20</v>
      </c>
      <c r="AS28" s="107">
        <f t="shared" si="8"/>
        <v>0.83333333333333337</v>
      </c>
      <c r="AT28" s="187" t="s">
        <v>167</v>
      </c>
    </row>
    <row r="29" spans="1:46" s="78" customFormat="1" ht="135" customHeight="1" x14ac:dyDescent="0.25">
      <c r="A29" s="80">
        <v>11</v>
      </c>
      <c r="B29" s="86" t="s">
        <v>122</v>
      </c>
      <c r="C29" s="86" t="s">
        <v>123</v>
      </c>
      <c r="D29" s="102" t="s">
        <v>168</v>
      </c>
      <c r="E29" s="100">
        <v>0.06</v>
      </c>
      <c r="F29" s="99" t="s">
        <v>98</v>
      </c>
      <c r="G29" s="105" t="s">
        <v>169</v>
      </c>
      <c r="H29" s="86" t="s">
        <v>170</v>
      </c>
      <c r="I29" s="93">
        <v>20</v>
      </c>
      <c r="J29" s="93" t="s">
        <v>61</v>
      </c>
      <c r="K29" s="93" t="s">
        <v>171</v>
      </c>
      <c r="L29" s="103">
        <v>6</v>
      </c>
      <c r="M29" s="103">
        <v>6</v>
      </c>
      <c r="N29" s="103">
        <v>6</v>
      </c>
      <c r="O29" s="103">
        <v>6</v>
      </c>
      <c r="P29" s="104">
        <f>+SUM(L29:O29)</f>
        <v>24</v>
      </c>
      <c r="Q29" s="93" t="s">
        <v>63</v>
      </c>
      <c r="R29" s="93" t="s">
        <v>144</v>
      </c>
      <c r="S29" s="93" t="s">
        <v>129</v>
      </c>
      <c r="T29" s="99" t="s">
        <v>172</v>
      </c>
      <c r="U29" s="79"/>
      <c r="V29" s="141">
        <f t="shared" si="0"/>
        <v>6</v>
      </c>
      <c r="W29" s="79">
        <v>1</v>
      </c>
      <c r="X29" s="107">
        <f t="shared" ref="X29:X30" si="12">W29/V29</f>
        <v>0.16666666666666666</v>
      </c>
      <c r="Y29" s="145" t="s">
        <v>173</v>
      </c>
      <c r="Z29" s="132" t="s">
        <v>174</v>
      </c>
      <c r="AA29" s="142">
        <f t="shared" si="1"/>
        <v>6</v>
      </c>
      <c r="AB29" s="143">
        <v>4</v>
      </c>
      <c r="AC29" s="107">
        <f t="shared" si="6"/>
        <v>0.66666666666666663</v>
      </c>
      <c r="AD29" s="79" t="s">
        <v>175</v>
      </c>
      <c r="AE29" s="146" t="s">
        <v>176</v>
      </c>
      <c r="AF29" s="141">
        <f t="shared" si="2"/>
        <v>6</v>
      </c>
      <c r="AG29" s="79">
        <v>4</v>
      </c>
      <c r="AH29" s="107">
        <f t="shared" si="9"/>
        <v>0.66666666666666663</v>
      </c>
      <c r="AI29" s="79" t="s">
        <v>177</v>
      </c>
      <c r="AJ29" s="79" t="s">
        <v>178</v>
      </c>
      <c r="AK29" s="141">
        <f t="shared" si="3"/>
        <v>6</v>
      </c>
      <c r="AL29" s="168">
        <v>3</v>
      </c>
      <c r="AM29" s="107">
        <f t="shared" si="10"/>
        <v>0.5</v>
      </c>
      <c r="AN29" s="135" t="s">
        <v>179</v>
      </c>
      <c r="AO29" s="79" t="s">
        <v>180</v>
      </c>
      <c r="AP29" s="93" t="str">
        <f t="shared" si="4"/>
        <v>Cantidad de acciones de control de operativos en materia de urbanismo relacionados con espacio público</v>
      </c>
      <c r="AQ29" s="141">
        <f t="shared" si="5"/>
        <v>24</v>
      </c>
      <c r="AR29" s="186">
        <f t="shared" si="11"/>
        <v>12</v>
      </c>
      <c r="AS29" s="107">
        <f t="shared" si="8"/>
        <v>0.5</v>
      </c>
      <c r="AT29" s="187" t="s">
        <v>181</v>
      </c>
    </row>
    <row r="30" spans="1:46" s="78" customFormat="1" ht="121.5" customHeight="1" x14ac:dyDescent="0.25">
      <c r="A30" s="80">
        <v>12</v>
      </c>
      <c r="B30" s="86" t="s">
        <v>182</v>
      </c>
      <c r="C30" s="86" t="s">
        <v>183</v>
      </c>
      <c r="D30" s="102" t="s">
        <v>184</v>
      </c>
      <c r="E30" s="100">
        <v>7.0000000000000007E-2</v>
      </c>
      <c r="F30" s="93" t="s">
        <v>98</v>
      </c>
      <c r="G30" s="106" t="s">
        <v>185</v>
      </c>
      <c r="H30" s="106" t="s">
        <v>186</v>
      </c>
      <c r="I30" s="100">
        <v>0.83</v>
      </c>
      <c r="J30" s="93" t="s">
        <v>187</v>
      </c>
      <c r="K30" s="93" t="s">
        <v>188</v>
      </c>
      <c r="L30" s="107">
        <v>1</v>
      </c>
      <c r="M30" s="107">
        <v>1</v>
      </c>
      <c r="N30" s="107">
        <v>1</v>
      </c>
      <c r="O30" s="107">
        <v>1</v>
      </c>
      <c r="P30" s="108">
        <v>1</v>
      </c>
      <c r="Q30" s="93" t="s">
        <v>63</v>
      </c>
      <c r="R30" s="93" t="s">
        <v>189</v>
      </c>
      <c r="S30" s="93" t="s">
        <v>129</v>
      </c>
      <c r="T30" s="93" t="s">
        <v>190</v>
      </c>
      <c r="U30" s="79"/>
      <c r="V30" s="100">
        <f t="shared" si="0"/>
        <v>1</v>
      </c>
      <c r="W30" s="131">
        <v>0.88</v>
      </c>
      <c r="X30" s="107">
        <f t="shared" si="12"/>
        <v>0.88</v>
      </c>
      <c r="Y30" s="132" t="s">
        <v>191</v>
      </c>
      <c r="Z30" s="132" t="s">
        <v>192</v>
      </c>
      <c r="AA30" s="133">
        <f t="shared" si="1"/>
        <v>1</v>
      </c>
      <c r="AB30" s="134">
        <v>0.88</v>
      </c>
      <c r="AC30" s="107">
        <f t="shared" si="6"/>
        <v>0.88</v>
      </c>
      <c r="AD30" s="79" t="s">
        <v>193</v>
      </c>
      <c r="AE30" s="79" t="s">
        <v>194</v>
      </c>
      <c r="AF30" s="100">
        <f t="shared" si="2"/>
        <v>1</v>
      </c>
      <c r="AG30" s="131">
        <v>0.92</v>
      </c>
      <c r="AH30" s="107">
        <f t="shared" si="9"/>
        <v>0.92</v>
      </c>
      <c r="AI30" s="79" t="s">
        <v>195</v>
      </c>
      <c r="AJ30" s="79" t="s">
        <v>194</v>
      </c>
      <c r="AK30" s="100">
        <f t="shared" si="3"/>
        <v>1</v>
      </c>
      <c r="AL30" s="131">
        <v>0.94</v>
      </c>
      <c r="AM30" s="107">
        <f t="shared" si="10"/>
        <v>0.94</v>
      </c>
      <c r="AN30" s="79" t="s">
        <v>196</v>
      </c>
      <c r="AO30" s="79" t="s">
        <v>194</v>
      </c>
      <c r="AP30" s="93" t="str">
        <f t="shared" si="4"/>
        <v>Porcentaje del lineamientos de gestión de TIC Impartidas por la DTI del nivel central Cumplidas</v>
      </c>
      <c r="AQ30" s="100">
        <f t="shared" si="5"/>
        <v>1</v>
      </c>
      <c r="AR30" s="131">
        <v>0.94</v>
      </c>
      <c r="AS30" s="107">
        <f t="shared" si="8"/>
        <v>0.94</v>
      </c>
      <c r="AT30" s="79" t="s">
        <v>196</v>
      </c>
    </row>
    <row r="31" spans="1:46" s="118" customFormat="1" ht="115.5" customHeight="1" x14ac:dyDescent="0.25">
      <c r="A31" s="109">
        <v>13</v>
      </c>
      <c r="B31" s="110" t="s">
        <v>86</v>
      </c>
      <c r="C31" s="110" t="s">
        <v>197</v>
      </c>
      <c r="D31" s="111" t="s">
        <v>198</v>
      </c>
      <c r="E31" s="112">
        <v>0.04</v>
      </c>
      <c r="F31" s="113" t="s">
        <v>199</v>
      </c>
      <c r="G31" s="114" t="s">
        <v>200</v>
      </c>
      <c r="H31" s="114" t="s">
        <v>201</v>
      </c>
      <c r="I31" s="113">
        <v>1</v>
      </c>
      <c r="J31" s="113" t="s">
        <v>61</v>
      </c>
      <c r="K31" s="114" t="s">
        <v>202</v>
      </c>
      <c r="L31" s="113">
        <v>0</v>
      </c>
      <c r="M31" s="113">
        <v>0</v>
      </c>
      <c r="N31" s="113">
        <v>0</v>
      </c>
      <c r="O31" s="113">
        <v>1</v>
      </c>
      <c r="P31" s="115">
        <f>+SUM(L31:O31)</f>
        <v>1</v>
      </c>
      <c r="Q31" s="113" t="s">
        <v>63</v>
      </c>
      <c r="R31" s="113" t="s">
        <v>203</v>
      </c>
      <c r="S31" s="113" t="s">
        <v>204</v>
      </c>
      <c r="T31" s="116" t="s">
        <v>205</v>
      </c>
      <c r="U31" s="117"/>
      <c r="V31" s="147">
        <f t="shared" si="0"/>
        <v>0</v>
      </c>
      <c r="W31" s="148">
        <v>0</v>
      </c>
      <c r="X31" s="119" t="s">
        <v>67</v>
      </c>
      <c r="Y31" s="119" t="s">
        <v>67</v>
      </c>
      <c r="Z31" s="119" t="s">
        <v>67</v>
      </c>
      <c r="AA31" s="119" t="s">
        <v>67</v>
      </c>
      <c r="AB31" s="119" t="s">
        <v>67</v>
      </c>
      <c r="AC31" s="119" t="s">
        <v>67</v>
      </c>
      <c r="AD31" s="119" t="s">
        <v>67</v>
      </c>
      <c r="AE31" s="119" t="s">
        <v>67</v>
      </c>
      <c r="AF31" s="164" t="s">
        <v>206</v>
      </c>
      <c r="AG31" s="164" t="s">
        <v>206</v>
      </c>
      <c r="AH31" s="164" t="s">
        <v>206</v>
      </c>
      <c r="AI31" s="165" t="s">
        <v>207</v>
      </c>
      <c r="AJ31" s="165" t="s">
        <v>208</v>
      </c>
      <c r="AK31" s="149">
        <f t="shared" si="3"/>
        <v>1</v>
      </c>
      <c r="AL31" s="188">
        <v>1</v>
      </c>
      <c r="AM31" s="119">
        <v>1</v>
      </c>
      <c r="AN31" s="151" t="s">
        <v>209</v>
      </c>
      <c r="AO31" s="117" t="s">
        <v>210</v>
      </c>
      <c r="AP31" s="113" t="str">
        <f t="shared" si="4"/>
        <v>Propuesta de buena práctica de gestión registrada  por proceso o Alcaldía Local en la herramienta de gestión del conocimiento (AGORA).</v>
      </c>
      <c r="AQ31" s="149">
        <f t="shared" si="5"/>
        <v>1</v>
      </c>
      <c r="AR31" s="189">
        <v>1</v>
      </c>
      <c r="AS31" s="119">
        <f t="shared" si="8"/>
        <v>1</v>
      </c>
      <c r="AT31" s="151" t="s">
        <v>209</v>
      </c>
    </row>
    <row r="32" spans="1:46" s="118" customFormat="1" ht="75" customHeight="1" x14ac:dyDescent="0.25">
      <c r="A32" s="109">
        <v>14</v>
      </c>
      <c r="B32" s="110" t="s">
        <v>86</v>
      </c>
      <c r="C32" s="110" t="s">
        <v>197</v>
      </c>
      <c r="D32" s="111" t="s">
        <v>211</v>
      </c>
      <c r="E32" s="112">
        <v>0.04</v>
      </c>
      <c r="F32" s="113" t="s">
        <v>199</v>
      </c>
      <c r="G32" s="114" t="s">
        <v>212</v>
      </c>
      <c r="H32" s="114" t="s">
        <v>213</v>
      </c>
      <c r="I32" s="113" t="s">
        <v>214</v>
      </c>
      <c r="J32" s="113" t="s">
        <v>187</v>
      </c>
      <c r="K32" s="114" t="s">
        <v>215</v>
      </c>
      <c r="L32" s="119">
        <v>1</v>
      </c>
      <c r="M32" s="119">
        <v>1</v>
      </c>
      <c r="N32" s="119">
        <v>1</v>
      </c>
      <c r="O32" s="119">
        <v>1</v>
      </c>
      <c r="P32" s="120">
        <v>1</v>
      </c>
      <c r="Q32" s="113" t="s">
        <v>63</v>
      </c>
      <c r="R32" s="113" t="s">
        <v>216</v>
      </c>
      <c r="S32" s="113" t="s">
        <v>204</v>
      </c>
      <c r="T32" s="113" t="s">
        <v>217</v>
      </c>
      <c r="U32" s="117"/>
      <c r="V32" s="122">
        <f t="shared" si="0"/>
        <v>1</v>
      </c>
      <c r="W32" s="150">
        <v>1</v>
      </c>
      <c r="X32" s="119">
        <f>W32/V32</f>
        <v>1</v>
      </c>
      <c r="Y32" s="153" t="s">
        <v>218</v>
      </c>
      <c r="Z32" s="153" t="s">
        <v>219</v>
      </c>
      <c r="AA32" s="154">
        <f t="shared" si="1"/>
        <v>1</v>
      </c>
      <c r="AB32" s="134">
        <v>0.5</v>
      </c>
      <c r="AC32" s="119">
        <f>AB32/AA32</f>
        <v>0.5</v>
      </c>
      <c r="AD32" s="117" t="s">
        <v>220</v>
      </c>
      <c r="AE32" s="153" t="s">
        <v>219</v>
      </c>
      <c r="AF32" s="122">
        <f t="shared" si="2"/>
        <v>1</v>
      </c>
      <c r="AG32" s="150">
        <v>1</v>
      </c>
      <c r="AH32" s="119">
        <f t="shared" si="9"/>
        <v>1</v>
      </c>
      <c r="AI32" s="117" t="s">
        <v>221</v>
      </c>
      <c r="AJ32" s="117" t="s">
        <v>222</v>
      </c>
      <c r="AK32" s="122">
        <f t="shared" si="3"/>
        <v>1</v>
      </c>
      <c r="AL32" s="150">
        <v>1</v>
      </c>
      <c r="AM32" s="119">
        <f>AL32/AK32</f>
        <v>1</v>
      </c>
      <c r="AN32" s="117" t="s">
        <v>221</v>
      </c>
      <c r="AO32" s="117" t="s">
        <v>222</v>
      </c>
      <c r="AP32" s="113" t="str">
        <f t="shared" si="4"/>
        <v>Acciones correctivas documentadas y vigentes</v>
      </c>
      <c r="AQ32" s="122">
        <f t="shared" si="5"/>
        <v>1</v>
      </c>
      <c r="AR32" s="152">
        <v>1</v>
      </c>
      <c r="AS32" s="119">
        <f t="shared" si="8"/>
        <v>1</v>
      </c>
      <c r="AT32" s="117" t="s">
        <v>221</v>
      </c>
    </row>
    <row r="33" spans="1:46" s="118" customFormat="1" ht="89.25" customHeight="1" x14ac:dyDescent="0.25">
      <c r="A33" s="109">
        <v>15</v>
      </c>
      <c r="B33" s="110" t="s">
        <v>86</v>
      </c>
      <c r="C33" s="110" t="s">
        <v>197</v>
      </c>
      <c r="D33" s="111" t="s">
        <v>223</v>
      </c>
      <c r="E33" s="112">
        <v>0.04</v>
      </c>
      <c r="F33" s="113" t="s">
        <v>199</v>
      </c>
      <c r="G33" s="111" t="s">
        <v>224</v>
      </c>
      <c r="H33" s="111" t="s">
        <v>225</v>
      </c>
      <c r="I33" s="113">
        <v>234</v>
      </c>
      <c r="J33" s="113" t="s">
        <v>61</v>
      </c>
      <c r="K33" s="111" t="s">
        <v>226</v>
      </c>
      <c r="L33" s="119">
        <v>0</v>
      </c>
      <c r="M33" s="119">
        <v>0</v>
      </c>
      <c r="N33" s="119">
        <v>0</v>
      </c>
      <c r="O33" s="119">
        <v>1</v>
      </c>
      <c r="P33" s="121">
        <v>1</v>
      </c>
      <c r="Q33" s="113" t="s">
        <v>63</v>
      </c>
      <c r="R33" s="113" t="s">
        <v>227</v>
      </c>
      <c r="S33" s="113" t="s">
        <v>204</v>
      </c>
      <c r="T33" s="113" t="s">
        <v>228</v>
      </c>
      <c r="U33" s="117"/>
      <c r="V33" s="122" t="s">
        <v>67</v>
      </c>
      <c r="W33" s="122" t="s">
        <v>67</v>
      </c>
      <c r="X33" s="122" t="s">
        <v>67</v>
      </c>
      <c r="Y33" s="153" t="s">
        <v>229</v>
      </c>
      <c r="Z33" s="153" t="s">
        <v>230</v>
      </c>
      <c r="AA33" s="122" t="s">
        <v>67</v>
      </c>
      <c r="AB33" s="122" t="s">
        <v>67</v>
      </c>
      <c r="AC33" s="122" t="s">
        <v>67</v>
      </c>
      <c r="AD33" s="124" t="s">
        <v>231</v>
      </c>
      <c r="AE33" s="124" t="s">
        <v>232</v>
      </c>
      <c r="AF33" s="122" t="s">
        <v>206</v>
      </c>
      <c r="AG33" s="122" t="s">
        <v>206</v>
      </c>
      <c r="AH33" s="122" t="s">
        <v>206</v>
      </c>
      <c r="AI33" s="117" t="s">
        <v>233</v>
      </c>
      <c r="AJ33" s="117" t="s">
        <v>232</v>
      </c>
      <c r="AK33" s="122">
        <f t="shared" si="3"/>
        <v>1</v>
      </c>
      <c r="AL33" s="150">
        <v>0.97529999999999994</v>
      </c>
      <c r="AM33" s="119" t="s">
        <v>67</v>
      </c>
      <c r="AN33" s="151" t="s">
        <v>234</v>
      </c>
      <c r="AO33" s="117" t="s">
        <v>230</v>
      </c>
      <c r="AP33" s="113" t="str">
        <f t="shared" si="4"/>
        <v xml:space="preserve">Porcentaje de requerimientos ciudadanos con respuesta de fondo con corte a 31 de diciembre de 2018, según verificación efectuada por el proceso de Servicio a la Ciudadanía </v>
      </c>
      <c r="AQ33" s="122">
        <f t="shared" si="5"/>
        <v>1</v>
      </c>
      <c r="AR33" s="150">
        <v>0.97529999999999994</v>
      </c>
      <c r="AS33" s="119">
        <f t="shared" si="8"/>
        <v>0.97529999999999994</v>
      </c>
      <c r="AT33" s="151" t="s">
        <v>235</v>
      </c>
    </row>
    <row r="34" spans="1:46" s="118" customFormat="1" ht="315" customHeight="1" x14ac:dyDescent="0.25">
      <c r="A34" s="109">
        <v>16</v>
      </c>
      <c r="B34" s="110" t="s">
        <v>86</v>
      </c>
      <c r="C34" s="110" t="s">
        <v>197</v>
      </c>
      <c r="D34" s="111" t="s">
        <v>236</v>
      </c>
      <c r="E34" s="112">
        <v>0.04</v>
      </c>
      <c r="F34" s="113" t="s">
        <v>199</v>
      </c>
      <c r="G34" s="114" t="s">
        <v>237</v>
      </c>
      <c r="H34" s="111" t="s">
        <v>238</v>
      </c>
      <c r="I34" s="116" t="s">
        <v>214</v>
      </c>
      <c r="J34" s="113" t="s">
        <v>187</v>
      </c>
      <c r="K34" s="113" t="s">
        <v>239</v>
      </c>
      <c r="L34" s="122">
        <v>0</v>
      </c>
      <c r="M34" s="122">
        <v>0.7</v>
      </c>
      <c r="N34" s="122">
        <v>0</v>
      </c>
      <c r="O34" s="122">
        <v>0.7</v>
      </c>
      <c r="P34" s="123">
        <v>0.7</v>
      </c>
      <c r="Q34" s="113" t="s">
        <v>63</v>
      </c>
      <c r="R34" s="113" t="s">
        <v>240</v>
      </c>
      <c r="S34" s="113" t="s">
        <v>204</v>
      </c>
      <c r="T34" s="113" t="s">
        <v>241</v>
      </c>
      <c r="U34" s="117"/>
      <c r="V34" s="122">
        <f t="shared" si="0"/>
        <v>0</v>
      </c>
      <c r="W34" s="117"/>
      <c r="X34" s="119" t="s">
        <v>67</v>
      </c>
      <c r="Y34" s="153"/>
      <c r="Z34" s="153"/>
      <c r="AA34" s="154">
        <f t="shared" si="1"/>
        <v>0.7</v>
      </c>
      <c r="AB34" s="134">
        <v>0.38</v>
      </c>
      <c r="AC34" s="119">
        <f t="shared" ref="AC34" si="13">AB34/AA34</f>
        <v>0.54285714285714293</v>
      </c>
      <c r="AD34" s="117" t="s">
        <v>242</v>
      </c>
      <c r="AE34" s="117" t="s">
        <v>243</v>
      </c>
      <c r="AF34" s="119" t="s">
        <v>67</v>
      </c>
      <c r="AG34" s="119" t="s">
        <v>67</v>
      </c>
      <c r="AH34" s="119" t="s">
        <v>67</v>
      </c>
      <c r="AI34" s="119" t="s">
        <v>67</v>
      </c>
      <c r="AJ34" s="119" t="s">
        <v>67</v>
      </c>
      <c r="AK34" s="122">
        <f t="shared" si="3"/>
        <v>0.7</v>
      </c>
      <c r="AL34" s="150">
        <v>0.71</v>
      </c>
      <c r="AM34" s="119">
        <v>1</v>
      </c>
      <c r="AN34" s="190" t="s">
        <v>244</v>
      </c>
      <c r="AO34" s="117" t="s">
        <v>243</v>
      </c>
      <c r="AP34" s="113" t="str">
        <f t="shared" si="4"/>
        <v>Cumplimiento de criterios ambientales</v>
      </c>
      <c r="AQ34" s="122">
        <f t="shared" si="5"/>
        <v>0.7</v>
      </c>
      <c r="AR34" s="150">
        <v>0.71</v>
      </c>
      <c r="AS34" s="119">
        <v>1</v>
      </c>
      <c r="AT34" s="190" t="s">
        <v>244</v>
      </c>
    </row>
    <row r="35" spans="1:46" s="118" customFormat="1" ht="75" customHeight="1" x14ac:dyDescent="0.25">
      <c r="A35" s="109">
        <v>17</v>
      </c>
      <c r="B35" s="110" t="s">
        <v>86</v>
      </c>
      <c r="C35" s="110" t="s">
        <v>197</v>
      </c>
      <c r="D35" s="111" t="s">
        <v>245</v>
      </c>
      <c r="E35" s="112">
        <v>0.04</v>
      </c>
      <c r="F35" s="113" t="s">
        <v>199</v>
      </c>
      <c r="G35" s="113" t="s">
        <v>246</v>
      </c>
      <c r="H35" s="114" t="s">
        <v>247</v>
      </c>
      <c r="I35" s="113" t="s">
        <v>214</v>
      </c>
      <c r="J35" s="113" t="s">
        <v>187</v>
      </c>
      <c r="K35" s="113" t="s">
        <v>248</v>
      </c>
      <c r="L35" s="122">
        <v>0</v>
      </c>
      <c r="M35" s="122">
        <v>0</v>
      </c>
      <c r="N35" s="122">
        <v>0</v>
      </c>
      <c r="O35" s="122">
        <v>0.8</v>
      </c>
      <c r="P35" s="123">
        <v>0.8</v>
      </c>
      <c r="Q35" s="113" t="s">
        <v>63</v>
      </c>
      <c r="R35" s="113" t="s">
        <v>240</v>
      </c>
      <c r="S35" s="113" t="s">
        <v>204</v>
      </c>
      <c r="T35" s="113" t="s">
        <v>240</v>
      </c>
      <c r="U35" s="117"/>
      <c r="V35" s="122">
        <f t="shared" si="0"/>
        <v>0</v>
      </c>
      <c r="W35" s="117">
        <v>0</v>
      </c>
      <c r="X35" s="119" t="s">
        <v>67</v>
      </c>
      <c r="Y35" s="119" t="s">
        <v>67</v>
      </c>
      <c r="Z35" s="119" t="s">
        <v>67</v>
      </c>
      <c r="AA35" s="119" t="s">
        <v>67</v>
      </c>
      <c r="AB35" s="119" t="s">
        <v>67</v>
      </c>
      <c r="AC35" s="119" t="s">
        <v>67</v>
      </c>
      <c r="AD35" s="119" t="s">
        <v>67</v>
      </c>
      <c r="AE35" s="119" t="s">
        <v>67</v>
      </c>
      <c r="AF35" s="119" t="s">
        <v>67</v>
      </c>
      <c r="AG35" s="119" t="s">
        <v>67</v>
      </c>
      <c r="AH35" s="119" t="s">
        <v>67</v>
      </c>
      <c r="AI35" s="119" t="s">
        <v>67</v>
      </c>
      <c r="AJ35" s="119" t="s">
        <v>67</v>
      </c>
      <c r="AK35" s="122">
        <f t="shared" si="3"/>
        <v>0.8</v>
      </c>
      <c r="AL35" s="150">
        <v>0.52070000000000005</v>
      </c>
      <c r="AM35" s="119">
        <f>AL35/AK35</f>
        <v>0.65087499999999998</v>
      </c>
      <c r="AN35" s="190" t="s">
        <v>249</v>
      </c>
      <c r="AO35" s="117" t="s">
        <v>250</v>
      </c>
      <c r="AP35" s="113" t="str">
        <f t="shared" si="4"/>
        <v>Nivel de conocimientos de MIPG</v>
      </c>
      <c r="AQ35" s="122">
        <f t="shared" si="5"/>
        <v>0.8</v>
      </c>
      <c r="AR35" s="150">
        <v>0.52070000000000005</v>
      </c>
      <c r="AS35" s="119">
        <f>AR35/AQ35</f>
        <v>0.65087499999999998</v>
      </c>
      <c r="AT35" s="190" t="s">
        <v>249</v>
      </c>
    </row>
    <row r="36" spans="1:46" ht="55.5" customHeight="1" x14ac:dyDescent="0.25">
      <c r="A36" s="64"/>
      <c r="B36" s="241" t="s">
        <v>251</v>
      </c>
      <c r="C36" s="242"/>
      <c r="D36" s="242"/>
      <c r="E36" s="83">
        <f>SUM(E19:E35)</f>
        <v>1.0000000000000004</v>
      </c>
      <c r="F36" s="77"/>
      <c r="G36" s="81"/>
      <c r="H36" s="82"/>
      <c r="I36" s="82"/>
      <c r="J36" s="82"/>
      <c r="K36" s="82"/>
      <c r="L36" s="82"/>
      <c r="M36" s="82"/>
      <c r="N36" s="82"/>
      <c r="O36" s="82"/>
      <c r="P36" s="52"/>
      <c r="Q36" s="82"/>
      <c r="R36" s="82"/>
      <c r="S36" s="82"/>
      <c r="T36" s="82"/>
      <c r="U36" s="82"/>
      <c r="V36" s="247" t="s">
        <v>252</v>
      </c>
      <c r="W36" s="247"/>
      <c r="X36" s="125">
        <f>AVERAGE(X19:X35)</f>
        <v>0.8638095238095238</v>
      </c>
      <c r="Y36" s="126"/>
      <c r="Z36" s="82"/>
      <c r="AA36" s="227" t="s">
        <v>253</v>
      </c>
      <c r="AB36" s="227"/>
      <c r="AC36" s="127">
        <f>AVERAGE(AC19:AC35)</f>
        <v>0.71861360544217689</v>
      </c>
      <c r="AD36" s="126"/>
      <c r="AE36" s="82"/>
      <c r="AF36" s="247" t="s">
        <v>254</v>
      </c>
      <c r="AG36" s="247"/>
      <c r="AH36" s="125">
        <f>AVERAGE(AH19:AH35)</f>
        <v>0.8386851851851852</v>
      </c>
      <c r="AI36" s="126"/>
      <c r="AJ36" s="128"/>
      <c r="AK36" s="246" t="s">
        <v>255</v>
      </c>
      <c r="AL36" s="246"/>
      <c r="AM36" s="193">
        <f>AVERAGE(AM19:AM35)</f>
        <v>0.93139166666666651</v>
      </c>
      <c r="AN36" s="126"/>
      <c r="AO36" s="243" t="s">
        <v>256</v>
      </c>
      <c r="AP36" s="244"/>
      <c r="AQ36" s="245"/>
      <c r="AR36" s="129">
        <f>AVERAGE(AS19:AS35)</f>
        <v>0.86153970588235296</v>
      </c>
      <c r="AS36" s="129"/>
      <c r="AT36" s="130"/>
    </row>
    <row r="37" spans="1:46" ht="15.75" customHeight="1" x14ac:dyDescent="0.25">
      <c r="A37" s="3"/>
      <c r="B37" s="6"/>
      <c r="C37" s="6"/>
      <c r="D37" s="70"/>
      <c r="E37" s="6"/>
      <c r="F37" s="6"/>
      <c r="G37" s="6"/>
      <c r="H37" s="7"/>
      <c r="I37" s="7"/>
      <c r="J37" s="7"/>
      <c r="K37" s="7"/>
      <c r="L37" s="7"/>
      <c r="M37" s="7"/>
      <c r="N37" s="7"/>
      <c r="O37" s="7"/>
      <c r="P37" s="7"/>
      <c r="Q37" s="7"/>
      <c r="R37" s="7"/>
      <c r="S37" s="1"/>
      <c r="T37" s="1"/>
      <c r="U37" s="1"/>
      <c r="V37" s="230"/>
      <c r="W37" s="230"/>
      <c r="X37" s="47"/>
      <c r="Y37" s="10"/>
      <c r="Z37" s="10"/>
      <c r="AA37" s="230"/>
      <c r="AB37" s="230"/>
      <c r="AC37" s="47"/>
      <c r="AD37" s="10"/>
      <c r="AE37" s="10"/>
      <c r="AF37" s="230"/>
      <c r="AG37" s="230"/>
      <c r="AH37" s="47"/>
      <c r="AI37" s="10"/>
      <c r="AJ37" s="10"/>
      <c r="AK37" s="230"/>
      <c r="AL37" s="230"/>
      <c r="AM37" s="47"/>
      <c r="AN37" s="10"/>
      <c r="AO37" s="10"/>
      <c r="AP37" s="239"/>
      <c r="AQ37" s="239"/>
      <c r="AR37" s="239"/>
      <c r="AS37" s="47"/>
      <c r="AT37" s="10"/>
    </row>
    <row r="38" spans="1:46" ht="15.75" customHeight="1" thickBot="1" x14ac:dyDescent="0.3">
      <c r="A38" s="3"/>
      <c r="B38" s="6"/>
      <c r="C38" s="6"/>
      <c r="D38" s="70"/>
      <c r="E38" s="6"/>
      <c r="F38" s="6"/>
      <c r="G38" s="6"/>
      <c r="H38" s="7"/>
      <c r="I38" s="7"/>
      <c r="J38" s="7"/>
      <c r="K38" s="7"/>
      <c r="L38" s="7"/>
      <c r="M38" s="7"/>
      <c r="N38" s="7"/>
      <c r="O38" s="7"/>
      <c r="P38" s="7"/>
      <c r="Q38" s="7"/>
      <c r="R38" s="7"/>
      <c r="S38" s="1"/>
      <c r="T38" s="1"/>
      <c r="U38" s="1"/>
      <c r="V38" s="230"/>
      <c r="W38" s="230"/>
      <c r="X38" s="50"/>
      <c r="Y38" s="10"/>
      <c r="Z38" s="10"/>
      <c r="AA38" s="230"/>
      <c r="AB38" s="230"/>
      <c r="AC38" s="50"/>
      <c r="AD38" s="10"/>
      <c r="AE38" s="10"/>
      <c r="AF38" s="230"/>
      <c r="AG38" s="230"/>
      <c r="AH38" s="51"/>
      <c r="AI38" s="10"/>
      <c r="AJ38" s="10"/>
      <c r="AK38" s="230"/>
      <c r="AL38" s="230"/>
      <c r="AM38" s="51"/>
      <c r="AN38" s="10"/>
      <c r="AO38" s="10"/>
      <c r="AP38" s="230"/>
      <c r="AQ38" s="230"/>
      <c r="AR38" s="230"/>
      <c r="AS38" s="51"/>
      <c r="AT38" s="10"/>
    </row>
    <row r="39" spans="1:46" ht="29.25" customHeight="1" x14ac:dyDescent="0.25">
      <c r="A39" s="3"/>
      <c r="B39" s="254" t="s">
        <v>257</v>
      </c>
      <c r="C39" s="255"/>
      <c r="D39" s="256"/>
      <c r="E39" s="49"/>
      <c r="F39" s="223" t="s">
        <v>258</v>
      </c>
      <c r="G39" s="224"/>
      <c r="H39" s="224"/>
      <c r="I39" s="225"/>
      <c r="J39" s="223" t="s">
        <v>259</v>
      </c>
      <c r="K39" s="224"/>
      <c r="L39" s="224"/>
      <c r="M39" s="224"/>
      <c r="N39" s="224"/>
      <c r="O39" s="224"/>
      <c r="P39" s="225"/>
      <c r="Q39" s="7"/>
      <c r="R39" s="7"/>
      <c r="S39" s="1"/>
      <c r="T39" s="1"/>
      <c r="U39" s="1"/>
      <c r="V39" s="230"/>
      <c r="W39" s="230"/>
      <c r="X39" s="50"/>
      <c r="Y39" s="10"/>
      <c r="Z39" s="10"/>
      <c r="AA39" s="230"/>
      <c r="AB39" s="230"/>
      <c r="AC39" s="50"/>
      <c r="AD39" s="10"/>
      <c r="AE39" s="10"/>
      <c r="AF39" s="230"/>
      <c r="AG39" s="230"/>
      <c r="AH39" s="163"/>
      <c r="AI39" s="10"/>
      <c r="AJ39" s="10"/>
      <c r="AK39" s="230"/>
      <c r="AL39" s="230"/>
      <c r="AM39" s="51"/>
      <c r="AN39" s="10"/>
      <c r="AO39" s="10"/>
      <c r="AP39" s="230"/>
      <c r="AQ39" s="230"/>
      <c r="AR39" s="230"/>
      <c r="AS39" s="51"/>
      <c r="AT39" s="10"/>
    </row>
    <row r="40" spans="1:46" ht="51" customHeight="1" x14ac:dyDescent="0.25">
      <c r="A40" s="3"/>
      <c r="B40" s="235" t="s">
        <v>260</v>
      </c>
      <c r="C40" s="236"/>
      <c r="D40" s="71"/>
      <c r="E40" s="179"/>
      <c r="F40" s="232" t="s">
        <v>260</v>
      </c>
      <c r="G40" s="233"/>
      <c r="H40" s="233"/>
      <c r="I40" s="234"/>
      <c r="J40" s="232" t="s">
        <v>260</v>
      </c>
      <c r="K40" s="233"/>
      <c r="L40" s="233"/>
      <c r="M40" s="233"/>
      <c r="N40" s="233"/>
      <c r="O40" s="233"/>
      <c r="P40" s="234"/>
      <c r="Q40" s="7"/>
      <c r="R40" s="7"/>
      <c r="S40" s="1"/>
      <c r="T40" s="1"/>
      <c r="U40" s="1"/>
      <c r="V40" s="231"/>
      <c r="W40" s="231"/>
      <c r="X40" s="47"/>
      <c r="Y40" s="10"/>
      <c r="Z40" s="10"/>
      <c r="AA40" s="231"/>
      <c r="AB40" s="231"/>
      <c r="AC40" s="47"/>
      <c r="AD40" s="10"/>
      <c r="AE40" s="10"/>
      <c r="AF40" s="231"/>
      <c r="AG40" s="231"/>
      <c r="AH40" s="47"/>
      <c r="AI40" s="10"/>
      <c r="AJ40" s="10"/>
      <c r="AK40" s="231"/>
      <c r="AL40" s="231"/>
      <c r="AM40" s="47"/>
      <c r="AN40" s="10"/>
      <c r="AO40" s="10"/>
      <c r="AP40" s="231"/>
      <c r="AQ40" s="231"/>
      <c r="AR40" s="231"/>
      <c r="AS40" s="47"/>
      <c r="AT40" s="10"/>
    </row>
    <row r="41" spans="1:46" ht="30" customHeight="1" x14ac:dyDescent="0.25">
      <c r="A41" s="3"/>
      <c r="B41" s="221"/>
      <c r="C41" s="222"/>
      <c r="D41" s="71"/>
      <c r="E41" s="178"/>
      <c r="F41" s="223"/>
      <c r="G41" s="224"/>
      <c r="H41" s="223"/>
      <c r="I41" s="224"/>
      <c r="J41" s="223"/>
      <c r="K41" s="224"/>
      <c r="L41" s="224"/>
      <c r="M41" s="224"/>
      <c r="N41" s="224"/>
      <c r="O41" s="224"/>
      <c r="P41" s="225"/>
      <c r="Q41" s="7"/>
      <c r="R41" s="7"/>
      <c r="S41" s="1"/>
      <c r="T41" s="1"/>
      <c r="U41" s="1"/>
      <c r="V41" s="1"/>
      <c r="W41" s="1"/>
      <c r="X41" s="8"/>
      <c r="Y41" s="1"/>
      <c r="Z41" s="1"/>
      <c r="AA41" s="1"/>
      <c r="AB41" s="1"/>
      <c r="AC41" s="8"/>
      <c r="AD41" s="1"/>
      <c r="AE41" s="1"/>
      <c r="AF41" s="1"/>
      <c r="AG41" s="1"/>
      <c r="AH41" s="8"/>
      <c r="AI41" s="1"/>
      <c r="AJ41" s="1"/>
      <c r="AK41" s="1"/>
      <c r="AL41" s="1"/>
      <c r="AM41" s="8"/>
      <c r="AN41" s="1"/>
      <c r="AO41" s="1"/>
      <c r="AP41" s="1"/>
      <c r="AQ41" s="1"/>
      <c r="AR41" s="1"/>
      <c r="AS41" s="8"/>
      <c r="AT41" s="1"/>
    </row>
    <row r="42" spans="1:46" x14ac:dyDescent="0.25">
      <c r="A42" s="3"/>
      <c r="B42" s="221"/>
      <c r="C42" s="222"/>
      <c r="D42" s="71"/>
      <c r="E42" s="178"/>
      <c r="F42" s="223"/>
      <c r="G42" s="224"/>
      <c r="H42" s="224"/>
      <c r="I42" s="225"/>
      <c r="J42" s="221"/>
      <c r="K42" s="222"/>
      <c r="L42" s="222"/>
      <c r="M42" s="222"/>
      <c r="N42" s="222"/>
      <c r="O42" s="222"/>
      <c r="P42" s="226"/>
      <c r="Q42" s="7"/>
      <c r="R42" s="7"/>
      <c r="S42" s="1"/>
      <c r="T42" s="1"/>
      <c r="U42" s="1"/>
      <c r="V42" s="1"/>
      <c r="W42" s="1"/>
      <c r="X42" s="8"/>
      <c r="Y42" s="1"/>
      <c r="Z42" s="1"/>
      <c r="AA42" s="1"/>
      <c r="AB42" s="1"/>
      <c r="AC42" s="8"/>
      <c r="AD42" s="1"/>
      <c r="AE42" s="1"/>
      <c r="AF42" s="1"/>
      <c r="AG42" s="1"/>
      <c r="AH42" s="8"/>
      <c r="AI42" s="1"/>
      <c r="AJ42" s="1"/>
      <c r="AK42" s="1"/>
      <c r="AL42" s="1"/>
      <c r="AM42" s="8"/>
      <c r="AN42" s="1"/>
      <c r="AO42" s="1"/>
      <c r="AP42" s="1"/>
      <c r="AQ42" s="1"/>
      <c r="AR42" s="1"/>
      <c r="AS42" s="8"/>
      <c r="AT42" s="1"/>
    </row>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sheetData>
  <mergeCells count="112">
    <mergeCell ref="AK39:AL39"/>
    <mergeCell ref="J39:P39"/>
    <mergeCell ref="V39:W39"/>
    <mergeCell ref="AA39:AB39"/>
    <mergeCell ref="I7:X7"/>
    <mergeCell ref="Y7:AE7"/>
    <mergeCell ref="I8:X8"/>
    <mergeCell ref="Y8:AE8"/>
    <mergeCell ref="V10:W10"/>
    <mergeCell ref="V15:Z15"/>
    <mergeCell ref="AA15:AE15"/>
    <mergeCell ref="AK7:AO7"/>
    <mergeCell ref="A1:H1"/>
    <mergeCell ref="A2:H2"/>
    <mergeCell ref="I4:X4"/>
    <mergeCell ref="Y4:AE4"/>
    <mergeCell ref="I5:X5"/>
    <mergeCell ref="Y5:AE5"/>
    <mergeCell ref="I6:X6"/>
    <mergeCell ref="Y6:AE6"/>
    <mergeCell ref="I1:X1"/>
    <mergeCell ref="Y1:AE1"/>
    <mergeCell ref="I2:X2"/>
    <mergeCell ref="Y2:AE2"/>
    <mergeCell ref="I3:X3"/>
    <mergeCell ref="Y3:AE3"/>
    <mergeCell ref="C3:H3"/>
    <mergeCell ref="E4:H4"/>
    <mergeCell ref="E5:H5"/>
    <mergeCell ref="E6:H6"/>
    <mergeCell ref="AP40:AR40"/>
    <mergeCell ref="AP38:AR38"/>
    <mergeCell ref="AK38:AL38"/>
    <mergeCell ref="AF37:AG37"/>
    <mergeCell ref="AK37:AL37"/>
    <mergeCell ref="AP37:AR37"/>
    <mergeCell ref="C17:C18"/>
    <mergeCell ref="B36:D36"/>
    <mergeCell ref="AD16:AD17"/>
    <mergeCell ref="AE16:AE17"/>
    <mergeCell ref="AO36:AQ36"/>
    <mergeCell ref="V37:W37"/>
    <mergeCell ref="V16:W16"/>
    <mergeCell ref="AK36:AL36"/>
    <mergeCell ref="AK40:AL40"/>
    <mergeCell ref="AP39:AR39"/>
    <mergeCell ref="V36:W36"/>
    <mergeCell ref="AF36:AG36"/>
    <mergeCell ref="A14:B16"/>
    <mergeCell ref="AA37:AB37"/>
    <mergeCell ref="V38:W38"/>
    <mergeCell ref="B39:D39"/>
    <mergeCell ref="D16:S16"/>
    <mergeCell ref="Z16:Z17"/>
    <mergeCell ref="B42:C42"/>
    <mergeCell ref="F42:I42"/>
    <mergeCell ref="J42:P42"/>
    <mergeCell ref="AA36:AB36"/>
    <mergeCell ref="AC16:AC17"/>
    <mergeCell ref="AF39:AG39"/>
    <mergeCell ref="AA40:AB40"/>
    <mergeCell ref="J40:P40"/>
    <mergeCell ref="F40:I40"/>
    <mergeCell ref="V40:W40"/>
    <mergeCell ref="B41:C41"/>
    <mergeCell ref="F41:G41"/>
    <mergeCell ref="H41:I41"/>
    <mergeCell ref="J41:P41"/>
    <mergeCell ref="AF40:AG40"/>
    <mergeCell ref="B40:C40"/>
    <mergeCell ref="X16:X17"/>
    <mergeCell ref="Y16:Y17"/>
    <mergeCell ref="AF16:AG16"/>
    <mergeCell ref="AA16:AB16"/>
    <mergeCell ref="AF38:AG38"/>
    <mergeCell ref="AA38:AB38"/>
    <mergeCell ref="F39:I39"/>
    <mergeCell ref="AP16:AR16"/>
    <mergeCell ref="AO16:AO17"/>
    <mergeCell ref="AH16:AH17"/>
    <mergeCell ref="AI16:AI17"/>
    <mergeCell ref="AJ16:AJ17"/>
    <mergeCell ref="AP8:AT8"/>
    <mergeCell ref="AP10:AR10"/>
    <mergeCell ref="AS16:AS17"/>
    <mergeCell ref="AT16:AT17"/>
    <mergeCell ref="AN16:AN17"/>
    <mergeCell ref="AM16:AM17"/>
    <mergeCell ref="AK16:AL16"/>
    <mergeCell ref="AK15:AO15"/>
    <mergeCell ref="AP15:AT15"/>
    <mergeCell ref="AK14:AO14"/>
    <mergeCell ref="AP14:AT14"/>
    <mergeCell ref="AF14:AJ14"/>
    <mergeCell ref="AF10:AG10"/>
    <mergeCell ref="AP7:AT7"/>
    <mergeCell ref="AK10:AL10"/>
    <mergeCell ref="AF8:AJ8"/>
    <mergeCell ref="AK8:AO8"/>
    <mergeCell ref="L10:O10"/>
    <mergeCell ref="D14:U15"/>
    <mergeCell ref="AA10:AB10"/>
    <mergeCell ref="V14:Z14"/>
    <mergeCell ref="AA14:AE14"/>
    <mergeCell ref="AF7:AJ7"/>
    <mergeCell ref="AF15:AJ15"/>
    <mergeCell ref="E7:H7"/>
    <mergeCell ref="E8:H8"/>
    <mergeCell ref="E9:H9"/>
    <mergeCell ref="E10:H10"/>
    <mergeCell ref="E11:H11"/>
    <mergeCell ref="E12:H12"/>
  </mergeCells>
  <conditionalFormatting sqref="AH39:AH40 AM39:AM40 AS39:AS40 AC39:AC40 X39:X40 X36:Y36 AC36:AD36 AH36:AI36 AN36 AR36:AT36 AM19 AM37 X19:X37 AC19:AC32 AH19:AH30 AS19 X31:Z31 AC31:AE31 X35:Z35 X25:Z25 X21:Z22 X19:Z19 AC35:AJ35 AF19:AJ19 AF21:AJ21 AF25:AJ26 AH32 AF34:AJ34 AC34:AC37 AH34:AH37 AS25:AS29 AS31:AS33 AS36:AS37">
    <cfRule type="containsText" dxfId="59" priority="330" operator="containsText" text="N/A">
      <formula>NOT(ISERROR(SEARCH("N/A",X19)))</formula>
    </cfRule>
    <cfRule type="cellIs" dxfId="58" priority="331" operator="between">
      <formula>#REF!</formula>
      <formula>#REF!</formula>
    </cfRule>
    <cfRule type="cellIs" dxfId="57" priority="332" operator="between">
      <formula>#REF!</formula>
      <formula>#REF!</formula>
    </cfRule>
    <cfRule type="cellIs" dxfId="56" priority="333" operator="between">
      <formula>#REF!</formula>
      <formula>#REF!</formula>
    </cfRule>
  </conditionalFormatting>
  <conditionalFormatting sqref="AH40 AH37 AM40 AM37 AS40 AS37 AC40 AC37 X40 X37">
    <cfRule type="containsText" dxfId="55" priority="394" operator="containsText" text="N/A">
      <formula>NOT(ISERROR(SEARCH("N/A",X37)))</formula>
    </cfRule>
    <cfRule type="cellIs" dxfId="54" priority="395" operator="between">
      <formula>$B$15</formula>
      <formula>#REF!</formula>
    </cfRule>
    <cfRule type="cellIs" dxfId="53" priority="396" operator="between">
      <formula>$B$13</formula>
      <formula>#REF!</formula>
    </cfRule>
    <cfRule type="cellIs" dxfId="52" priority="397" operator="between">
      <formula>#REF!</formula>
      <formula>#REF!</formula>
    </cfRule>
  </conditionalFormatting>
  <conditionalFormatting sqref="AS37 AH37 AH40 AM37 AM40 AS40 AC37 AC40 X37 X40">
    <cfRule type="containsText" dxfId="51" priority="434" operator="containsText" text="N/A">
      <formula>NOT(ISERROR(SEARCH("N/A",X37)))</formula>
    </cfRule>
    <cfRule type="cellIs" dxfId="50" priority="435" operator="between">
      <formula>#REF!</formula>
      <formula>#REF!</formula>
    </cfRule>
    <cfRule type="cellIs" dxfId="49" priority="436" operator="between">
      <formula>$B$13</formula>
      <formula>#REF!</formula>
    </cfRule>
    <cfRule type="cellIs" dxfId="48" priority="437" operator="between">
      <formula>#REF!</formula>
      <formula>#REF!</formula>
    </cfRule>
  </conditionalFormatting>
  <conditionalFormatting sqref="Y36">
    <cfRule type="colorScale" priority="109">
      <colorScale>
        <cfvo type="min"/>
        <cfvo type="percentile" val="50"/>
        <cfvo type="max"/>
        <color rgb="FFF8696B"/>
        <color rgb="FFFFEB84"/>
        <color rgb="FF63BE7B"/>
      </colorScale>
    </cfRule>
  </conditionalFormatting>
  <conditionalFormatting sqref="AD36">
    <cfRule type="colorScale" priority="108">
      <colorScale>
        <cfvo type="min"/>
        <cfvo type="percentile" val="50"/>
        <cfvo type="max"/>
        <color rgb="FFF8696B"/>
        <color rgb="FFFFEB84"/>
        <color rgb="FF63BE7B"/>
      </colorScale>
    </cfRule>
  </conditionalFormatting>
  <conditionalFormatting sqref="AI36">
    <cfRule type="colorScale" priority="107">
      <colorScale>
        <cfvo type="min"/>
        <cfvo type="percentile" val="50"/>
        <cfvo type="max"/>
        <color rgb="FFF8696B"/>
        <color rgb="FFFFEB84"/>
        <color rgb="FF63BE7B"/>
      </colorScale>
    </cfRule>
  </conditionalFormatting>
  <conditionalFormatting sqref="AN36">
    <cfRule type="colorScale" priority="106">
      <colorScale>
        <cfvo type="min"/>
        <cfvo type="percentile" val="50"/>
        <cfvo type="max"/>
        <color rgb="FFF8696B"/>
        <color rgb="FFFFEB84"/>
        <color rgb="FF63BE7B"/>
      </colorScale>
    </cfRule>
  </conditionalFormatting>
  <conditionalFormatting sqref="AS36">
    <cfRule type="colorScale" priority="105">
      <colorScale>
        <cfvo type="min"/>
        <cfvo type="percentile" val="50"/>
        <cfvo type="max"/>
        <color rgb="FFF8696B"/>
        <color rgb="FFFFEB84"/>
        <color rgb="FF63BE7B"/>
      </colorScale>
    </cfRule>
  </conditionalFormatting>
  <conditionalFormatting sqref="X36">
    <cfRule type="colorScale" priority="96">
      <colorScale>
        <cfvo type="min"/>
        <cfvo type="percentile" val="50"/>
        <cfvo type="max"/>
        <color rgb="FFF8696B"/>
        <color rgb="FFFFEB84"/>
        <color rgb="FF63BE7B"/>
      </colorScale>
    </cfRule>
  </conditionalFormatting>
  <conditionalFormatting sqref="AC36">
    <cfRule type="colorScale" priority="87">
      <colorScale>
        <cfvo type="min"/>
        <cfvo type="percentile" val="50"/>
        <cfvo type="max"/>
        <color rgb="FFF8696B"/>
        <color rgb="FFFFEB84"/>
        <color rgb="FF63BE7B"/>
      </colorScale>
    </cfRule>
  </conditionalFormatting>
  <conditionalFormatting sqref="AH36">
    <cfRule type="colorScale" priority="78">
      <colorScale>
        <cfvo type="min"/>
        <cfvo type="percentile" val="50"/>
        <cfvo type="max"/>
        <color rgb="FFF8696B"/>
        <color rgb="FFFFEB84"/>
        <color rgb="FF63BE7B"/>
      </colorScale>
    </cfRule>
  </conditionalFormatting>
  <conditionalFormatting sqref="AR36">
    <cfRule type="colorScale" priority="57">
      <colorScale>
        <cfvo type="min"/>
        <cfvo type="percentile" val="50"/>
        <cfvo type="max"/>
        <color rgb="FF63BE7B"/>
        <color rgb="FFFFEB84"/>
        <color rgb="FFF8696B"/>
      </colorScale>
    </cfRule>
  </conditionalFormatting>
  <conditionalFormatting sqref="AM19">
    <cfRule type="iconSet" priority="1478">
      <iconSet iconSet="4Arrows">
        <cfvo type="percent" val="0"/>
        <cfvo type="percent" val="25"/>
        <cfvo type="percent" val="50"/>
        <cfvo type="percent" val="75"/>
      </iconSet>
    </cfRule>
  </conditionalFormatting>
  <conditionalFormatting sqref="AM36">
    <cfRule type="containsText" dxfId="47" priority="49" operator="containsText" text="N/A">
      <formula>NOT(ISERROR(SEARCH("N/A",AM36)))</formula>
    </cfRule>
    <cfRule type="cellIs" dxfId="46" priority="50" operator="between">
      <formula>#REF!</formula>
      <formula>#REF!</formula>
    </cfRule>
    <cfRule type="cellIs" dxfId="45" priority="51" operator="between">
      <formula>#REF!</formula>
      <formula>#REF!</formula>
    </cfRule>
    <cfRule type="cellIs" dxfId="44" priority="52" operator="between">
      <formula>#REF!</formula>
      <formula>#REF!</formula>
    </cfRule>
  </conditionalFormatting>
  <conditionalFormatting sqref="AM36">
    <cfRule type="colorScale" priority="48">
      <colorScale>
        <cfvo type="min"/>
        <cfvo type="percentile" val="50"/>
        <cfvo type="max"/>
        <color rgb="FFF8696B"/>
        <color rgb="FFFFEB84"/>
        <color rgb="FF63BE7B"/>
      </colorScale>
    </cfRule>
  </conditionalFormatting>
  <conditionalFormatting sqref="AR36">
    <cfRule type="colorScale" priority="1515">
      <colorScale>
        <cfvo type="num" val="0.45"/>
        <cfvo type="percent" val="0.65"/>
        <cfvo type="percent" val="100"/>
        <color rgb="FFF8696B"/>
        <color rgb="FFFFEB84"/>
        <color rgb="FF63BE7B"/>
      </colorScale>
    </cfRule>
  </conditionalFormatting>
  <conditionalFormatting sqref="Y26:Z26">
    <cfRule type="containsText" dxfId="43" priority="44" operator="containsText" text="N/A">
      <formula>NOT(ISERROR(SEARCH("N/A",Y26)))</formula>
    </cfRule>
    <cfRule type="cellIs" dxfId="42" priority="45" operator="between">
      <formula>#REF!</formula>
      <formula>#REF!</formula>
    </cfRule>
    <cfRule type="cellIs" dxfId="41" priority="46" operator="between">
      <formula>#REF!</formula>
      <formula>#REF!</formula>
    </cfRule>
    <cfRule type="cellIs" dxfId="40" priority="47" operator="between">
      <formula>#REF!</formula>
      <formula>#REF!</formula>
    </cfRule>
  </conditionalFormatting>
  <conditionalFormatting sqref="AB31">
    <cfRule type="containsText" dxfId="39" priority="40" operator="containsText" text="N/A">
      <formula>NOT(ISERROR(SEARCH("N/A",AB31)))</formula>
    </cfRule>
    <cfRule type="cellIs" dxfId="38" priority="41" operator="between">
      <formula>#REF!</formula>
      <formula>#REF!</formula>
    </cfRule>
    <cfRule type="cellIs" dxfId="37" priority="42" operator="between">
      <formula>#REF!</formula>
      <formula>#REF!</formula>
    </cfRule>
    <cfRule type="cellIs" dxfId="36" priority="43" operator="between">
      <formula>#REF!</formula>
      <formula>#REF!</formula>
    </cfRule>
  </conditionalFormatting>
  <conditionalFormatting sqref="AA31">
    <cfRule type="containsText" dxfId="35" priority="36" operator="containsText" text="N/A">
      <formula>NOT(ISERROR(SEARCH("N/A",AA31)))</formula>
    </cfRule>
    <cfRule type="cellIs" dxfId="34" priority="37" operator="between">
      <formula>#REF!</formula>
      <formula>#REF!</formula>
    </cfRule>
    <cfRule type="cellIs" dxfId="33" priority="38" operator="between">
      <formula>#REF!</formula>
      <formula>#REF!</formula>
    </cfRule>
    <cfRule type="cellIs" dxfId="32" priority="39" operator="between">
      <formula>#REF!</formula>
      <formula>#REF!</formula>
    </cfRule>
  </conditionalFormatting>
  <conditionalFormatting sqref="AB35">
    <cfRule type="containsText" dxfId="31" priority="32" operator="containsText" text="N/A">
      <formula>NOT(ISERROR(SEARCH("N/A",AB35)))</formula>
    </cfRule>
    <cfRule type="cellIs" dxfId="30" priority="33" operator="between">
      <formula>#REF!</formula>
      <formula>#REF!</formula>
    </cfRule>
    <cfRule type="cellIs" dxfId="29" priority="34" operator="between">
      <formula>#REF!</formula>
      <formula>#REF!</formula>
    </cfRule>
    <cfRule type="cellIs" dxfId="28" priority="35" operator="between">
      <formula>#REF!</formula>
      <formula>#REF!</formula>
    </cfRule>
  </conditionalFormatting>
  <conditionalFormatting sqref="AA35">
    <cfRule type="containsText" dxfId="27" priority="28" operator="containsText" text="N/A">
      <formula>NOT(ISERROR(SEARCH("N/A",AA35)))</formula>
    </cfRule>
    <cfRule type="cellIs" dxfId="26" priority="29" operator="between">
      <formula>#REF!</formula>
      <formula>#REF!</formula>
    </cfRule>
    <cfRule type="cellIs" dxfId="25" priority="30" operator="between">
      <formula>#REF!</formula>
      <formula>#REF!</formula>
    </cfRule>
    <cfRule type="cellIs" dxfId="24" priority="31" operator="between">
      <formula>#REF!</formula>
      <formula>#REF!</formula>
    </cfRule>
  </conditionalFormatting>
  <conditionalFormatting sqref="AA33:AB33">
    <cfRule type="containsText" dxfId="23" priority="24" operator="containsText" text="N/A">
      <formula>NOT(ISERROR(SEARCH("N/A",AA33)))</formula>
    </cfRule>
    <cfRule type="cellIs" dxfId="22" priority="25" operator="between">
      <formula>#REF!</formula>
      <formula>#REF!</formula>
    </cfRule>
    <cfRule type="cellIs" dxfId="21" priority="26" operator="between">
      <formula>#REF!</formula>
      <formula>#REF!</formula>
    </cfRule>
    <cfRule type="cellIs" dxfId="20" priority="27" operator="between">
      <formula>#REF!</formula>
      <formula>#REF!</formula>
    </cfRule>
  </conditionalFormatting>
  <conditionalFormatting sqref="AC33">
    <cfRule type="containsText" dxfId="19" priority="20" operator="containsText" text="N/A">
      <formula>NOT(ISERROR(SEARCH("N/A",AC33)))</formula>
    </cfRule>
    <cfRule type="cellIs" dxfId="18" priority="21" operator="between">
      <formula>#REF!</formula>
      <formula>#REF!</formula>
    </cfRule>
    <cfRule type="cellIs" dxfId="17" priority="22" operator="between">
      <formula>#REF!</formula>
      <formula>#REF!</formula>
    </cfRule>
    <cfRule type="cellIs" dxfId="16" priority="23" operator="between">
      <formula>#REF!</formula>
      <formula>#REF!</formula>
    </cfRule>
  </conditionalFormatting>
  <conditionalFormatting sqref="AF33:AH33">
    <cfRule type="containsText" dxfId="15" priority="16" operator="containsText" text="N/A">
      <formula>NOT(ISERROR(SEARCH("N/A",AF33)))</formula>
    </cfRule>
    <cfRule type="cellIs" dxfId="14" priority="17" operator="between">
      <formula>#REF!</formula>
      <formula>#REF!</formula>
    </cfRule>
    <cfRule type="cellIs" dxfId="13" priority="18" operator="between">
      <formula>#REF!</formula>
      <formula>#REF!</formula>
    </cfRule>
    <cfRule type="cellIs" dxfId="12" priority="19" operator="between">
      <formula>#REF!</formula>
      <formula>#REF!</formula>
    </cfRule>
  </conditionalFormatting>
  <conditionalFormatting sqref="AL19">
    <cfRule type="containsText" dxfId="11" priority="11" operator="containsText" text="N/A">
      <formula>NOT(ISERROR(SEARCH("N/A",AL19)))</formula>
    </cfRule>
    <cfRule type="cellIs" dxfId="10" priority="12" operator="between">
      <formula>#REF!</formula>
      <formula>#REF!</formula>
    </cfRule>
    <cfRule type="cellIs" dxfId="9" priority="13" operator="between">
      <formula>#REF!</formula>
      <formula>#REF!</formula>
    </cfRule>
    <cfRule type="cellIs" dxfId="8" priority="14" operator="between">
      <formula>#REF!</formula>
      <formula>#REF!</formula>
    </cfRule>
  </conditionalFormatting>
  <conditionalFormatting sqref="AL19">
    <cfRule type="iconSet" priority="15">
      <iconSet iconSet="4Arrows">
        <cfvo type="percent" val="0"/>
        <cfvo type="percent" val="25"/>
        <cfvo type="percent" val="50"/>
        <cfvo type="percent" val="75"/>
      </iconSet>
    </cfRule>
  </conditionalFormatting>
  <conditionalFormatting sqref="AN19">
    <cfRule type="containsText" dxfId="7" priority="6" operator="containsText" text="N/A">
      <formula>NOT(ISERROR(SEARCH("N/A",AN19)))</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N19">
    <cfRule type="iconSet" priority="10">
      <iconSet iconSet="4Arrows">
        <cfvo type="percent" val="0"/>
        <cfvo type="percent" val="25"/>
        <cfvo type="percent" val="50"/>
        <cfvo type="percent" val="75"/>
      </iconSet>
    </cfRule>
  </conditionalFormatting>
  <conditionalFormatting sqref="AO19">
    <cfRule type="containsText" dxfId="3" priority="1" operator="containsText" text="N/A">
      <formula>NOT(ISERROR(SEARCH("N/A",AO19)))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O19">
    <cfRule type="iconSet" priority="5">
      <iconSet iconSet="4Arrows">
        <cfvo type="percent" val="0"/>
        <cfvo type="percent" val="25"/>
        <cfvo type="percent" val="50"/>
        <cfvo type="percent" val="75"/>
      </iconSet>
    </cfRule>
  </conditionalFormatting>
  <dataValidations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5 J22:J33" xr:uid="{00000000-0002-0000-0000-000003000000}">
      <formula1>PROGRAMACION</formula1>
    </dataValidation>
    <dataValidation type="list" allowBlank="1" showInputMessage="1" showErrorMessage="1" error="Escriba un texto " promptTitle="Cualquier contenido" sqref="F33:F35 F19:F24 F30:F31" xr:uid="{00000000-0002-0000-0000-000005000000}">
      <formula1>META2</formula1>
    </dataValidation>
    <dataValidation type="list" allowBlank="1" showInputMessage="1" showErrorMessage="1" sqref="Q19:Q35" xr:uid="{00000000-0002-0000-0000-000004000000}">
      <formula1>INDICADOR</formula1>
    </dataValidation>
    <dataValidation type="list" allowBlank="1" showInputMessage="1" showErrorMessage="1" sqref="U19:U35"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261</v>
      </c>
      <c r="B1" t="s">
        <v>262</v>
      </c>
      <c r="C1" t="s">
        <v>263</v>
      </c>
      <c r="D1" t="s">
        <v>264</v>
      </c>
      <c r="F1" t="s">
        <v>265</v>
      </c>
    </row>
    <row r="2" spans="1:8" x14ac:dyDescent="0.25">
      <c r="A2" t="s">
        <v>266</v>
      </c>
      <c r="B2" t="s">
        <v>267</v>
      </c>
      <c r="C2" t="s">
        <v>57</v>
      </c>
      <c r="D2" t="s">
        <v>61</v>
      </c>
      <c r="F2" t="s">
        <v>93</v>
      </c>
    </row>
    <row r="3" spans="1:8" x14ac:dyDescent="0.25">
      <c r="A3" t="s">
        <v>268</v>
      </c>
      <c r="B3" t="s">
        <v>269</v>
      </c>
      <c r="C3" t="s">
        <v>270</v>
      </c>
      <c r="D3" t="s">
        <v>187</v>
      </c>
      <c r="F3" t="s">
        <v>63</v>
      </c>
    </row>
    <row r="4" spans="1:8" x14ac:dyDescent="0.25">
      <c r="A4" t="s">
        <v>271</v>
      </c>
      <c r="C4" t="s">
        <v>98</v>
      </c>
      <c r="D4" t="s">
        <v>73</v>
      </c>
      <c r="F4" t="s">
        <v>75</v>
      </c>
    </row>
    <row r="5" spans="1:8" x14ac:dyDescent="0.25">
      <c r="A5" t="s">
        <v>272</v>
      </c>
      <c r="C5" t="s">
        <v>199</v>
      </c>
      <c r="D5" t="s">
        <v>273</v>
      </c>
    </row>
    <row r="6" spans="1:8" x14ac:dyDescent="0.25">
      <c r="A6" t="s">
        <v>274</v>
      </c>
      <c r="E6" t="s">
        <v>275</v>
      </c>
      <c r="G6" t="s">
        <v>276</v>
      </c>
    </row>
    <row r="7" spans="1:8" x14ac:dyDescent="0.25">
      <c r="A7" t="s">
        <v>277</v>
      </c>
      <c r="E7" t="s">
        <v>278</v>
      </c>
      <c r="G7" t="s">
        <v>279</v>
      </c>
    </row>
    <row r="8" spans="1:8" x14ac:dyDescent="0.25">
      <c r="E8" t="s">
        <v>280</v>
      </c>
      <c r="G8" t="s">
        <v>281</v>
      </c>
    </row>
    <row r="9" spans="1:8" x14ac:dyDescent="0.25">
      <c r="E9" t="s">
        <v>282</v>
      </c>
    </row>
    <row r="10" spans="1:8" x14ac:dyDescent="0.25">
      <c r="E10" t="s">
        <v>283</v>
      </c>
    </row>
    <row r="12" spans="1:8" s="13" customFormat="1" ht="74.25" customHeight="1" x14ac:dyDescent="0.25">
      <c r="A12" s="22"/>
      <c r="C12" s="23"/>
      <c r="D12" s="16"/>
      <c r="H12" s="13" t="s">
        <v>284</v>
      </c>
    </row>
    <row r="13" spans="1:8" s="13" customFormat="1" ht="74.25" customHeight="1" x14ac:dyDescent="0.25">
      <c r="A13" s="22"/>
      <c r="C13" s="23"/>
      <c r="D13" s="16"/>
      <c r="H13" s="13" t="s">
        <v>285</v>
      </c>
    </row>
    <row r="14" spans="1:8" s="13" customFormat="1" ht="74.25" customHeight="1" x14ac:dyDescent="0.25">
      <c r="A14" s="22"/>
      <c r="C14" s="23"/>
      <c r="D14" s="12"/>
      <c r="H14" s="13" t="s">
        <v>286</v>
      </c>
    </row>
    <row r="15" spans="1:8" s="13" customFormat="1" ht="74.25" customHeight="1" x14ac:dyDescent="0.25">
      <c r="A15" s="22"/>
      <c r="C15" s="23"/>
      <c r="D15" s="12"/>
      <c r="H15" s="13" t="s">
        <v>287</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288</v>
      </c>
      <c r="C99" t="s">
        <v>289</v>
      </c>
    </row>
    <row r="100" spans="2:3" x14ac:dyDescent="0.25">
      <c r="B100" s="20">
        <v>1167</v>
      </c>
      <c r="C100" s="13" t="s">
        <v>290</v>
      </c>
    </row>
    <row r="101" spans="2:3" ht="30" x14ac:dyDescent="0.25">
      <c r="B101" s="20">
        <v>1131</v>
      </c>
      <c r="C101" s="13" t="s">
        <v>291</v>
      </c>
    </row>
    <row r="102" spans="2:3" x14ac:dyDescent="0.25">
      <c r="B102" s="20">
        <v>1177</v>
      </c>
      <c r="C102" s="13" t="s">
        <v>292</v>
      </c>
    </row>
    <row r="103" spans="2:3" ht="30" x14ac:dyDescent="0.25">
      <c r="B103" s="20">
        <v>1094</v>
      </c>
      <c r="C103" s="13" t="s">
        <v>293</v>
      </c>
    </row>
    <row r="104" spans="2:3" x14ac:dyDescent="0.25">
      <c r="B104" s="20">
        <v>1128</v>
      </c>
      <c r="C104" s="13" t="s">
        <v>294</v>
      </c>
    </row>
    <row r="105" spans="2:3" ht="30" x14ac:dyDescent="0.25">
      <c r="B105" s="20">
        <v>1095</v>
      </c>
      <c r="C105" s="13" t="s">
        <v>295</v>
      </c>
    </row>
    <row r="106" spans="2:3" ht="30" x14ac:dyDescent="0.25">
      <c r="B106" s="20">
        <v>1129</v>
      </c>
      <c r="C106" s="13" t="s">
        <v>296</v>
      </c>
    </row>
    <row r="107" spans="2:3" ht="45" x14ac:dyDescent="0.25">
      <c r="B107" s="20">
        <v>1120</v>
      </c>
      <c r="C107" s="13" t="s">
        <v>297</v>
      </c>
    </row>
    <row r="108" spans="2:3" x14ac:dyDescent="0.25">
      <c r="B108" s="19"/>
    </row>
    <row r="109" spans="2:3" x14ac:dyDescent="0.25">
      <c r="B109" s="19"/>
    </row>
    <row r="117" spans="2:3" x14ac:dyDescent="0.25">
      <c r="B117" t="s">
        <v>298</v>
      </c>
    </row>
    <row r="118" spans="2:3" x14ac:dyDescent="0.25">
      <c r="B118" t="s">
        <v>299</v>
      </c>
      <c r="C118" t="s">
        <v>300</v>
      </c>
    </row>
    <row r="119" spans="2:3" x14ac:dyDescent="0.25">
      <c r="B119" t="s">
        <v>301</v>
      </c>
      <c r="C119" t="s">
        <v>302</v>
      </c>
    </row>
    <row r="120" spans="2:3" x14ac:dyDescent="0.25">
      <c r="B120" t="s">
        <v>303</v>
      </c>
      <c r="C120" t="s">
        <v>304</v>
      </c>
    </row>
    <row r="121" spans="2:3" x14ac:dyDescent="0.25">
      <c r="B121" t="s">
        <v>305</v>
      </c>
      <c r="C121" t="s">
        <v>306</v>
      </c>
    </row>
    <row r="122" spans="2:3" x14ac:dyDescent="0.25">
      <c r="B122" t="s">
        <v>307</v>
      </c>
      <c r="C122" t="s">
        <v>308</v>
      </c>
    </row>
    <row r="123" spans="2:3" x14ac:dyDescent="0.25">
      <c r="B123" t="s">
        <v>309</v>
      </c>
      <c r="C123" t="s">
        <v>310</v>
      </c>
    </row>
    <row r="124" spans="2:3" x14ac:dyDescent="0.25">
      <c r="B124" t="s">
        <v>311</v>
      </c>
      <c r="C124" t="s">
        <v>312</v>
      </c>
    </row>
    <row r="125" spans="2:3" x14ac:dyDescent="0.25">
      <c r="B125" t="s">
        <v>313</v>
      </c>
      <c r="C125" t="s">
        <v>314</v>
      </c>
    </row>
    <row r="126" spans="2:3" x14ac:dyDescent="0.25">
      <c r="B126" t="s">
        <v>315</v>
      </c>
      <c r="C126" t="s">
        <v>316</v>
      </c>
    </row>
    <row r="127" spans="2:3" x14ac:dyDescent="0.25">
      <c r="B127" t="s">
        <v>317</v>
      </c>
      <c r="C127" t="s">
        <v>318</v>
      </c>
    </row>
    <row r="128" spans="2:3" x14ac:dyDescent="0.25">
      <c r="B128" t="s">
        <v>319</v>
      </c>
      <c r="C128" t="s">
        <v>320</v>
      </c>
    </row>
    <row r="129" spans="2:3" x14ac:dyDescent="0.25">
      <c r="B129" t="s">
        <v>321</v>
      </c>
      <c r="C129" t="s">
        <v>322</v>
      </c>
    </row>
    <row r="130" spans="2:3" x14ac:dyDescent="0.25">
      <c r="B130" t="s">
        <v>323</v>
      </c>
      <c r="C130" t="s">
        <v>324</v>
      </c>
    </row>
    <row r="131" spans="2:3" x14ac:dyDescent="0.25">
      <c r="B131" t="s">
        <v>325</v>
      </c>
      <c r="C131" t="s">
        <v>326</v>
      </c>
    </row>
    <row r="132" spans="2:3" x14ac:dyDescent="0.25">
      <c r="B132" t="s">
        <v>327</v>
      </c>
      <c r="C132" t="s">
        <v>328</v>
      </c>
    </row>
    <row r="133" spans="2:3" x14ac:dyDescent="0.25">
      <c r="B133" t="s">
        <v>329</v>
      </c>
      <c r="C133" t="s">
        <v>330</v>
      </c>
    </row>
    <row r="134" spans="2:3" x14ac:dyDescent="0.25">
      <c r="B134" t="s">
        <v>331</v>
      </c>
      <c r="C134" t="s">
        <v>332</v>
      </c>
    </row>
    <row r="135" spans="2:3" x14ac:dyDescent="0.25">
      <c r="B135" t="s">
        <v>333</v>
      </c>
      <c r="C135" t="s">
        <v>334</v>
      </c>
    </row>
    <row r="136" spans="2:3" x14ac:dyDescent="0.25">
      <c r="B136" t="s">
        <v>335</v>
      </c>
      <c r="C136" t="s">
        <v>336</v>
      </c>
    </row>
    <row r="137" spans="2:3" x14ac:dyDescent="0.25">
      <c r="B137" t="s">
        <v>337</v>
      </c>
      <c r="C137" t="s">
        <v>338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Elizabeth Pena Salazar</cp:lastModifiedBy>
  <cp:revision/>
  <dcterms:created xsi:type="dcterms:W3CDTF">2016-04-29T15:58:00Z</dcterms:created>
  <dcterms:modified xsi:type="dcterms:W3CDTF">2020-02-12T15:32:45Z</dcterms:modified>
  <cp:category/>
  <cp:contentStatus/>
</cp:coreProperties>
</file>