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elizabeth.pena\Documents\CALIDAD 2020\CONTRALORIA\REPORTE CUENTA ANUAL\DILIGENCIADOS CUENTA ANUAL\"/>
    </mc:Choice>
  </mc:AlternateContent>
  <xr:revisionPtr revIDLastSave="0" documentId="13_ncr:1_{1D35F8BB-E313-4C6C-B920-79A9CE4470D6}" xr6:coauthVersionLast="44" xr6:coauthVersionMax="45" xr10:uidLastSave="{00000000-0000-0000-0000-000000000000}"/>
  <bookViews>
    <workbookView xWindow="-120" yWindow="-120" windowWidth="20730" windowHeight="11160" tabRatio="421" xr2:uid="{00000000-000D-0000-FFFF-FFFF00000000}"/>
  </bookViews>
  <sheets>
    <sheet name="PLAN GESTION POR PROCESO" sheetId="1" r:id="rId1"/>
    <sheet name="Hoja2" sheetId="2" state="hidden" r:id="rId2"/>
    <sheet name="Hoja4" sheetId="5" state="hidden" r:id="rId3"/>
  </sheets>
  <externalReferences>
    <externalReference r:id="rId4"/>
  </externalReferences>
  <definedNames>
    <definedName name="_xlnm._FilterDatabase" localSheetId="0" hidden="1">'PLAN GESTION POR PROCESO'!$A$14:$AT$36</definedName>
    <definedName name="_xlnm.Print_Area" localSheetId="0">'PLAN GESTION POR PROCESO'!$A$1:$AT$42</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20" i="1" l="1"/>
  <c r="AM20" i="1"/>
  <c r="AR36" i="1" l="1"/>
  <c r="AM36" i="1"/>
  <c r="AS35" i="1"/>
  <c r="AR28" i="1"/>
  <c r="AR29" i="1"/>
  <c r="AR27" i="1"/>
  <c r="AR19" i="1"/>
  <c r="AQ21" i="1" l="1"/>
  <c r="AQ22" i="1"/>
  <c r="AQ23" i="1"/>
  <c r="AQ25" i="1"/>
  <c r="AS25" i="1" s="1"/>
  <c r="AQ26" i="1"/>
  <c r="AQ30" i="1"/>
  <c r="AS30" i="1" s="1"/>
  <c r="AQ32" i="1"/>
  <c r="AS32" i="1" s="1"/>
  <c r="AQ33" i="1"/>
  <c r="AS33" i="1" s="1"/>
  <c r="AQ34" i="1"/>
  <c r="AQ35" i="1"/>
  <c r="AP20" i="1"/>
  <c r="AP21" i="1"/>
  <c r="AP22" i="1"/>
  <c r="AP23" i="1"/>
  <c r="AP24" i="1"/>
  <c r="AP25" i="1"/>
  <c r="AP26" i="1"/>
  <c r="AP27" i="1"/>
  <c r="AP28" i="1"/>
  <c r="AP29" i="1"/>
  <c r="AP30" i="1"/>
  <c r="AP31" i="1"/>
  <c r="AP32" i="1"/>
  <c r="AP33" i="1"/>
  <c r="AP34" i="1"/>
  <c r="AP35" i="1"/>
  <c r="AP19" i="1"/>
  <c r="AK20" i="1"/>
  <c r="AK21" i="1"/>
  <c r="AK22" i="1"/>
  <c r="AK23" i="1"/>
  <c r="AK24" i="1"/>
  <c r="AK25" i="1"/>
  <c r="AK26" i="1"/>
  <c r="AK27" i="1"/>
  <c r="AK28" i="1"/>
  <c r="AM28" i="1" s="1"/>
  <c r="AK29" i="1"/>
  <c r="AM29" i="1" s="1"/>
  <c r="AK30" i="1"/>
  <c r="AM30" i="1" s="1"/>
  <c r="AK31" i="1"/>
  <c r="AK32" i="1"/>
  <c r="AM32" i="1" s="1"/>
  <c r="AK33" i="1"/>
  <c r="AK34" i="1"/>
  <c r="AK35" i="1"/>
  <c r="AM35" i="1" s="1"/>
  <c r="AK19" i="1"/>
  <c r="AF20" i="1"/>
  <c r="AH20" i="1" s="1"/>
  <c r="AF22" i="1"/>
  <c r="AF23" i="1"/>
  <c r="AH23" i="1" s="1"/>
  <c r="AF24" i="1"/>
  <c r="AF27" i="1"/>
  <c r="AH27" i="1" s="1"/>
  <c r="AF28" i="1"/>
  <c r="AH28" i="1" s="1"/>
  <c r="AF29" i="1"/>
  <c r="AH29" i="1" s="1"/>
  <c r="AF30" i="1"/>
  <c r="AH30" i="1" s="1"/>
  <c r="AF32" i="1"/>
  <c r="AH32" i="1" s="1"/>
  <c r="AA20" i="1"/>
  <c r="AC20" i="1" s="1"/>
  <c r="AA21" i="1"/>
  <c r="AC21" i="1" s="1"/>
  <c r="AA22" i="1"/>
  <c r="AA23" i="1"/>
  <c r="AC23" i="1" s="1"/>
  <c r="AA24" i="1"/>
  <c r="AA25" i="1"/>
  <c r="AA26" i="1"/>
  <c r="AA27" i="1"/>
  <c r="AA28" i="1"/>
  <c r="AC28" i="1" s="1"/>
  <c r="AA29" i="1"/>
  <c r="AC29" i="1" s="1"/>
  <c r="AA30" i="1"/>
  <c r="AC30" i="1" s="1"/>
  <c r="AA32" i="1"/>
  <c r="AC32" i="1" s="1"/>
  <c r="AA34" i="1"/>
  <c r="AC34" i="1" s="1"/>
  <c r="AA19" i="1"/>
  <c r="AC19" i="1" s="1"/>
  <c r="AC36" i="1" s="1"/>
  <c r="V20" i="1"/>
  <c r="V21" i="1"/>
  <c r="V22" i="1"/>
  <c r="V23" i="1"/>
  <c r="V24" i="1"/>
  <c r="V25" i="1"/>
  <c r="V26" i="1"/>
  <c r="V27" i="1"/>
  <c r="V28" i="1"/>
  <c r="V29" i="1"/>
  <c r="X29" i="1" s="1"/>
  <c r="V30" i="1"/>
  <c r="X30" i="1" s="1"/>
  <c r="V31" i="1"/>
  <c r="V32" i="1"/>
  <c r="X32" i="1" s="1"/>
  <c r="V34" i="1"/>
  <c r="V35" i="1"/>
  <c r="V19" i="1"/>
  <c r="AH36" i="1" l="1"/>
  <c r="X36" i="1"/>
  <c r="P29" i="1"/>
  <c r="AQ29" i="1" s="1"/>
  <c r="AS29" i="1" s="1"/>
  <c r="P28" i="1"/>
  <c r="AQ28" i="1" s="1"/>
  <c r="AS28" i="1" s="1"/>
  <c r="P27" i="1"/>
  <c r="AQ27" i="1" s="1"/>
  <c r="E36" i="1"/>
  <c r="P31" i="1"/>
  <c r="AQ31" i="1" s="1"/>
  <c r="AS31" i="1" s="1"/>
  <c r="P24" i="1"/>
  <c r="AQ24" i="1" s="1"/>
  <c r="P20" i="1"/>
  <c r="AQ20" i="1" s="1"/>
  <c r="P19" i="1"/>
  <c r="AQ19" i="1" s="1"/>
  <c r="AS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juan.jimenez</author>
  </authors>
  <commentList>
    <comment ref="J17" authorId="0" shapeId="0" xr:uid="{00000000-0006-0000-0000-00000100000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Sandy.Calderon</author>
  </authors>
  <commentList>
    <comment ref="C91" authorId="0" shapeId="0" xr:uid="{00000000-0006-0000-0100-00000100000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<sst xmlns="http://schemas.openxmlformats.org/spreadsheetml/2006/main" count="624" uniqueCount="341">
  <si>
    <t>ALCALDÍA LOCAL DE PUENTE ARANDA</t>
  </si>
  <si>
    <t>SECRETARIA DISTRITAL DE GOBIERNO</t>
  </si>
  <si>
    <t>VIGENCIA DE LA PLANEACIÓN</t>
  </si>
  <si>
    <t>CONTROL DE CAMBIOS</t>
  </si>
  <si>
    <t>ALCALDÍA LOCAL</t>
  </si>
  <si>
    <t>VERSIÓN</t>
  </si>
  <si>
    <t>FECHA</t>
  </si>
  <si>
    <t>DESCRIPCIÓN DE LA MODIFICACIÓN</t>
  </si>
  <si>
    <t>PROCESOS ASOCIADOS</t>
  </si>
  <si>
    <t>GESTIÓN PÚBLICA TERRITORIAL LOCAL 
GESTIÓN CORPORATIVA LOCAL
INSPECCIÓN VIGILANCIA Y CONTROL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</si>
  <si>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</si>
  <si>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t>
  </si>
  <si>
    <t>Se adiciona el avance de gestión de la Alcaldía Local realizado durante el I trimestre, obteniendo por resultado 87,25%.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</si>
  <si>
    <r>
      <t xml:space="preserve">En atención al correo remitido el día 25 de julio de 2019 por partede la Directora para la Gestión Policiva se modifica la linea base de las metas </t>
    </r>
    <r>
      <rPr>
        <i/>
        <sz val="10"/>
        <rFont val="Arial"/>
        <family val="2"/>
      </rPr>
      <t xml:space="preserve">"Dar impulso procesal  ( Avocar, rechazar, enviar al competente, fallar) al 60% de los comparendos recibidos en las vigencias anteriores al año 2019." y "Dar impulso procesal  ( Avocar, rechazar, enviar al competente, fallar) al 60% de las quejas recibidos en las vigencias anteriores al año 2019" </t>
    </r>
    <r>
      <rPr>
        <sz val="10"/>
        <rFont val="Arial"/>
        <family val="2"/>
      </rPr>
      <t xml:space="preserve"> . Se adiciona el avance de gestión de la Alcaldía Local realizado durante el II trimestre, obteniendo por resultado </t>
    </r>
    <r>
      <rPr>
        <b/>
        <sz val="10"/>
        <rFont val="Arial"/>
        <family val="2"/>
      </rPr>
      <t>71,72%</t>
    </r>
  </si>
  <si>
    <t>Se modifica la programación de la meta transversal "Obtener una calificación   igual o superior al 80  % en conocimientos de MIPG por proceso y/o Alcaldía Local"  para cuarto trimestre de vigencia.</t>
  </si>
  <si>
    <r>
      <t xml:space="preserve">Se modifica la programación de las metas: i) "Presentar una (1) propuesta de buena práctica de gestión encaminada al fortalecimiento de la integridad en el servicio público y/o lucha contra la corrupción en la entidad" para el cuarto trimestre, toda vez, que la meta registrada no cumple con los criterios establecidos ii). Dar respuesta al 100% de los requerimientos ciudadanos asignados a la Alcaldía Local con corte a 31 de diciembre de 2018, según la información de seguimiento presentada por el proceso de Servicio a la Ciudadanía para el cuarto trimestre. Se adiciona el avance de gestión del proceso realizado durante el III trimestre, obteniendo por resultado del </t>
    </r>
    <r>
      <rPr>
        <b/>
        <sz val="12"/>
        <rFont val="Arial"/>
        <family val="2"/>
      </rPr>
      <t>83,87</t>
    </r>
    <r>
      <rPr>
        <sz val="12"/>
        <rFont val="Arial"/>
        <family val="2"/>
      </rPr>
      <t>%</t>
    </r>
  </si>
  <si>
    <t xml:space="preserve">"Se adiciona el avance de gestión de la Alcaldía realizado durante el IV trimestre, obteniendo por resultado del 94%, obteniendo por resultado de gestión para la vigencia 2019 del 86%			"			</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</si>
  <si>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</si>
  <si>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</si>
  <si>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</si>
  <si>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</si>
  <si>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</si>
  <si>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</si>
  <si>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</si>
  <si>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</si>
  <si>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</si>
  <si>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</si>
  <si>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</si>
  <si>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</si>
  <si>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</si>
  <si>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</si>
  <si>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</si>
  <si>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</si>
  <si>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</si>
  <si>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</si>
  <si>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</si>
  <si>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</si>
  <si>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</si>
  <si>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</si>
  <si>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</si>
  <si>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</si>
  <si>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</si>
  <si>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</si>
  <si>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</si>
  <si>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</si>
  <si>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</si>
  <si>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</si>
  <si>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</si>
  <si>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</si>
  <si>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</si>
  <si>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</si>
  <si>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</si>
  <si>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</si>
  <si>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</si>
  <si>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</si>
  <si>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</si>
  <si>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r>
      <t xml:space="preserve">Incrementar en un </t>
    </r>
    <r>
      <rPr>
        <b/>
        <sz val="12"/>
        <rFont val="Garamond"/>
        <family val="1"/>
      </rPr>
      <t>10%</t>
    </r>
    <r>
      <rPr>
        <sz val="12"/>
        <rFont val="Garamond"/>
        <family val="1"/>
      </rPr>
      <t xml:space="preserve"> la participación de los ciudadanos en la audiencia de rendición de cuentas.</t>
    </r>
  </si>
  <si>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</si>
  <si>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</si>
  <si>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</si>
  <si>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</si>
  <si>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</si>
  <si>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</si>
  <si>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</si>
  <si>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</si>
  <si>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</si>
  <si>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</si>
  <si>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</si>
  <si>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Asistieron 371, así: 311 ciudadanos y 60 funcionarios y el año anterior asistieron 608 personas</t>
  </si>
  <si>
    <t>LISTADOS DE ASISTENCIA</t>
  </si>
  <si>
    <r>
      <t xml:space="preserve">Lograr el </t>
    </r>
    <r>
      <rPr>
        <b/>
        <sz val="12"/>
        <rFont val="Garamond"/>
        <family val="1"/>
      </rPr>
      <t xml:space="preserve">65% </t>
    </r>
    <r>
      <rPr>
        <sz val="12"/>
        <rFont val="Garamond"/>
        <family val="1"/>
      </rPr>
      <t>de avance en el cumplimiento físico del Plan de Desarrollo Local</t>
    </r>
  </si>
  <si>
    <t>Porcentaje de Avance en el Cumplimiento Fisico del Plan de Desarrollo Local</t>
  </si>
  <si>
    <t>Porcentaje de avance acumulado en el cumplimiento físico entregado del Plan de Desarrollo Local que arroja la MUSI.</t>
  </si>
  <si>
    <t>CRECIENTE</t>
  </si>
  <si>
    <t>Porcentaje</t>
  </si>
  <si>
    <t>EFECTIVIDAD</t>
  </si>
  <si>
    <t>MUSI</t>
  </si>
  <si>
    <t>Matriz MUSI</t>
  </si>
  <si>
    <t xml:space="preserve"> META NO PROGRAMADA</t>
  </si>
  <si>
    <t>Según el visor MUSI reportado por la Secretaría Distrital de Planeación, el avance físico del plan de desarrollo local para el trimestre fue del 32,8%</t>
  </si>
  <si>
    <t>MATRIZ MUSI</t>
  </si>
  <si>
    <t>De acuerdo con el informe de avance PDL 2017-2020 remitido por la Secretaría Distrital de Planeación - SDP, el visor MUSI reporta para la Alcaldía Local un avance físico del 26,10%.</t>
  </si>
  <si>
    <t>Musi, Acta</t>
  </si>
  <si>
    <t>Según el visor MUSI reportado por la Secretaría Distrital de Planeación, el avance físico del plan de desarrollo local para el trimestre  fue del 27,5%</t>
  </si>
  <si>
    <t>Reporte MUSI</t>
  </si>
  <si>
    <t>Reporte Musi</t>
  </si>
  <si>
    <t>Integrar las herramientas de planeación, gestión y control, con enfoque de innovación, mejoramiento continuo, responsabilidad social, desarrollo integral del talento humano y transparencia</t>
  </si>
  <si>
    <t xml:space="preserve">Gestión Corporativa Local </t>
  </si>
  <si>
    <r>
      <t xml:space="preserve">Comprometer al 30 de julio del 2019 el </t>
    </r>
    <r>
      <rPr>
        <b/>
        <sz val="12"/>
        <rFont val="Garamond"/>
        <family val="1"/>
      </rPr>
      <t>50%</t>
    </r>
    <r>
      <rPr>
        <sz val="12"/>
        <rFont val="Garamond"/>
        <family val="1"/>
      </rPr>
      <t xml:space="preserve"> del presupuesto de inversión directa disponible a la vigencia para el FDL y el </t>
    </r>
    <r>
      <rPr>
        <b/>
        <sz val="12"/>
        <rFont val="Garamond"/>
        <family val="1"/>
      </rPr>
      <t>95%</t>
    </r>
    <r>
      <rPr>
        <sz val="12"/>
        <rFont val="Garamond"/>
        <family val="1"/>
      </rPr>
      <t xml:space="preserve"> al 31 de diciembre de 2019.</t>
    </r>
  </si>
  <si>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</si>
  <si>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</si>
  <si>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</si>
  <si>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</si>
  <si>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</si>
  <si>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</si>
  <si>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A junio 30 de 2019 se ha comprometido el 34.92% de Inversión Directa. 
La evidencia esta en la Ejecución Presupuestal.</t>
  </si>
  <si>
    <t xml:space="preserve"> Se comprometio en ejecucion Directa el 98.87% ,</t>
  </si>
  <si>
    <r>
      <t>Girar mínimo el 4</t>
    </r>
    <r>
      <rPr>
        <b/>
        <sz val="12"/>
        <rFont val="Garamond"/>
        <family val="1"/>
      </rPr>
      <t>0%</t>
    </r>
    <r>
      <rPr>
        <sz val="12"/>
        <rFont val="Garamond"/>
        <family val="1"/>
      </rPr>
      <t xml:space="preserve">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</si>
  <si>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</si>
  <si>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</si>
  <si>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</si>
  <si>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</si>
  <si>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</si>
  <si>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Ala fecha se ha girado el 8.16%  , la evidencia está en la Ejecución presupuestal</t>
  </si>
  <si>
    <t>A la fecha se ha girado el 28.54%</t>
  </si>
  <si>
    <t>Se giro en la vigencia 2019 a diciembre 45.98%</t>
  </si>
  <si>
    <r>
      <t xml:space="preserve">Girar el </t>
    </r>
    <r>
      <rPr>
        <b/>
        <sz val="12"/>
        <rFont val="Garamond"/>
        <family val="1"/>
      </rPr>
      <t>50%</t>
    </r>
    <r>
      <rPr>
        <sz val="12"/>
        <rFont val="Garamond"/>
        <family val="1"/>
      </rPr>
      <t xml:space="preserve"> del presupuesto constituído como Obligaciones por Pagar de la vigencia 2017 y anteriores (Inversión).</t>
    </r>
  </si>
  <si>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</si>
  <si>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</si>
  <si>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</si>
  <si>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Para gastos de funcionamiento se giró el 49,71% y en inversión 6,41% ($162.012.484 y $602,429,180)</t>
  </si>
  <si>
    <t>para este período se ha girado el 37.18%. Se puede evidenciar en la Ejecución Presupuestal.</t>
  </si>
  <si>
    <t xml:space="preserve">A la fecha se ha girado el 38.46%, no se cumple la meta ya que hay liquidaciones pendientes </t>
  </si>
  <si>
    <t>Se giro el 68.18% de las obligaciones de otras vigencias</t>
  </si>
  <si>
    <r>
      <t xml:space="preserve">Girar el </t>
    </r>
    <r>
      <rPr>
        <b/>
        <sz val="12"/>
        <rFont val="Garamond"/>
        <family val="1"/>
      </rPr>
      <t>50%</t>
    </r>
    <r>
      <rPr>
        <sz val="12"/>
        <rFont val="Garamond"/>
        <family val="1"/>
      </rPr>
      <t xml:space="preserve"> del presupuesto constituído como Obligaciones por Pagar de la vigencia 2018 (Inversión).</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</si>
  <si>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</si>
  <si>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</si>
  <si>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</si>
  <si>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Se giró el 14.68% en Inversión para la vigencia del 2019 ($2.354.172,229)</t>
  </si>
  <si>
    <t>para este periodo se ha girado el 30.48% se evidencia en la Ejecución presupuestal.</t>
  </si>
  <si>
    <t>A la fecha se ha girado el 51.81 %</t>
  </si>
  <si>
    <t>Se giro el 85.90 de las obligaciones de vigencia 2018.</t>
  </si>
  <si>
    <t>Fortalecer la capacidad institucional y para el ejercicio de la función  policiva por parte de las autoridades locales a cargo de la SDG.</t>
  </si>
  <si>
    <t>Inspección Vigilancia y Control</t>
  </si>
  <si>
    <t>Dar impulso procesal  ( Avocar, rechazar, enviar al competente, fallar) al 60% de los comparendos recibidos en las vigencias anteriores al año 2019.</t>
  </si>
  <si>
    <t>Porcentaje de impulsos procesales por los inspectores en las Localidades</t>
  </si>
  <si>
    <t>(Número de impulsos procesales resueltos en la localidad/Número de comparendos anteriores a la vigencia 2019 en la Localidad )*100</t>
  </si>
  <si>
    <t xml:space="preserve">Impulsos Procesales </t>
  </si>
  <si>
    <t>Siactua</t>
  </si>
  <si>
    <t>Alcalde Local</t>
  </si>
  <si>
    <t>De acuerdo al reporte remitido por la Dirección para la Gestión Policiva  se dio respuesta al 44% de los comparendos programados para el trimestre</t>
  </si>
  <si>
    <t>Informe comparendos DGP</t>
  </si>
  <si>
    <t>La Alcaldía Local dio impulso a 3.085 comparendos recibidos en las vigencias anteriores al año 2019.</t>
  </si>
  <si>
    <t>aplicativo CNPC (SI ACTUA 2). Aplicativo Arco, expedientes que reposan en cada una de las inspecciones. Se anexa correo recibidos de las diferenes inspecciones</t>
  </si>
  <si>
    <t>Dar impulso procesal  ( Avocar, rechazar, enviar al competente, fallar, ) al 60% de las quejas recibidas en las vigencias anteriores al año 2019 .</t>
  </si>
  <si>
    <t>(Número de impulsos procesales resueltos en la localidad/Número de quejas recibidas en la Localidad anteriores a la vigencia 2019)*100</t>
  </si>
  <si>
    <t xml:space="preserve">Siactua </t>
  </si>
  <si>
    <t>De acuerdo al reporte remitido por la Dirección para la Gestión Policiva  se dio respuesta al 50% de los comparendos programados para el trimestre</t>
  </si>
  <si>
    <t>Informe Quejas DGP</t>
  </si>
  <si>
    <t>La Alcaldía Local dio impulso a 2.260 quejas recibidos en las vigencias anteriores al año 2019.</t>
  </si>
  <si>
    <t>Realizar 42 acciones de control u operativos en materia de actividad económica</t>
  </si>
  <si>
    <t>Cantidad de acciones de control u operativos en materia de económica realizados</t>
  </si>
  <si>
    <t>Número de Acciones de Control u Operativos en materia de actividad económica</t>
  </si>
  <si>
    <t>Operativos en materia de actividad económica</t>
  </si>
  <si>
    <t>Informe de operativo
Actas</t>
  </si>
  <si>
    <t>GET-IVC-F035 Acta de visita
GET-IVC-F032 Formato consolidación de la información de operativos
GDI-GPD-F029 Evidencia de reunión</t>
  </si>
  <si>
    <t>Se realizaron 11 operativos  con visitas a 73 establecimientos de comercio.</t>
  </si>
  <si>
    <t>Radicados orfeo 20196610025982, 20196610027032, 20196610025972,  20196610025222, 20196610025142, 20196610025192, 20196610025132, 20196610025182, 20196610025122, 20196610025152 y 20196610021802. Matriz de seguimiento de gestión Policiva</t>
  </si>
  <si>
    <t>Se realizaron 13 operativos  con visitas a 76 establecimientos de comercio.</t>
  </si>
  <si>
    <t>APLICATIVO ORFEO -Radicados: 20196610046372,20196610044522,  20196610059182,20196610059812,20196610059802,20196610059282, 20196610071952, 20196610071962,20196610074362, 20196610076382,20196610076092,20196610078832,20196610078852.</t>
  </si>
  <si>
    <t>Se realizaron 11 operativos en materia de establecimientos en toda la localidad . A fin de verificar requisitos.</t>
  </si>
  <si>
    <t>actas radicadas en orfeo 2019661008872 -20196610089962 -20196610090262-20196610103572 - 20196610104142 - 20196610104072 - 20196610110932 - 20196610110852 - 20196610113712 - 20196610113602 - 20196610118292.</t>
  </si>
  <si>
    <t>Se realizaron 12 operativos mediante los siguientes radicados: 1. Rad. 20196610131762, 2. 20196610132772, 3. 20196610140192,  4. 20196610140422, 5. 20196610139782, 6. 20196610140452, 7. 20196610140202, 8. 20196610143872, 9. 20196610143142, 10. 20196610142042. 11. 20196610153072, 12. 20196610149352.</t>
  </si>
  <si>
    <t>carpeta operativos IVC - Base excel operativos metrologia 2019 y radicados en orfeo.</t>
  </si>
  <si>
    <t>La Alcaldía Local realizó 46 acciones de control u operativos en materia de económica realizados durante la vigencia 2019</t>
  </si>
  <si>
    <t>Realizar 24 acciones de control u operativos en materia de obras y urbanismo relacionados con la integridad urbanística.</t>
  </si>
  <si>
    <t>Cantidad de acciones de control u operativos en materia de urbanismo relacionados con la integridad urbanística</t>
  </si>
  <si>
    <t>Número de Acciones de Control u Operativos en Materia de Urbanismo Relacionados con la Integridad urbanística.</t>
  </si>
  <si>
    <t>Operativos en materia de urbanismo</t>
  </si>
  <si>
    <t>GET-IVC-F032 Formato consolidación de la información de operativos
GET-IVC-F034 Formato técnico de visita y/o verificación- control urbanístico
GDI-GPD-F029 Evidencia de reunión</t>
  </si>
  <si>
    <t>Se visitaron  10 obras, que se evidencian en 3 radicados.</t>
  </si>
  <si>
    <t>Radicados orfeo 20196610024472, 20196610030922 y 20196610030932. Matriz de seguimiento de gestión Policiva</t>
  </si>
  <si>
    <t>Se realizo 1 operativo.
 No se cumplio con la meta, toda vez que el grupo de Obras se encuentra ubicado en camara y comercio realizando la descongetion de los expedientes, por lo tanto no se cuenta con dicho personal.</t>
  </si>
  <si>
    <t>APLICATIVO ORFEO Radicados: 20196610060172.</t>
  </si>
  <si>
    <t>Se realizaron 3. No se cumplio con la meta por falta de personal. Sin embargo en los tres operativos se realizaron  5 sellamientos.</t>
  </si>
  <si>
    <t>Aplicativo Orfeo, radicados  20196610086732 - 20196610120742 -20196610121152</t>
  </si>
  <si>
    <t>1. 20196610124552, 2. 20196610132892, 3. 20196610132782, 4. 20196610134952, 5. 20196610134582. 6. 20196630037513.</t>
  </si>
  <si>
    <t>La Alcaldía Local realizó 20 acciones de control u operativos en materia de urbanismos realizados durante la vigencia 2019</t>
  </si>
  <si>
    <t>Realizar  24  acciones de control u operativos en materia de urbanismo relacionados con la integridad del Espacio Público.</t>
  </si>
  <si>
    <t>Cantidad de acciones de control de operativos en materia de urbanismo relacionados con espacio público</t>
  </si>
  <si>
    <t>Número de Acciones de Control u Operativos en Materia de Urbanismo Relacionados con espacio público.</t>
  </si>
  <si>
    <t>Operativos de Recuperación de espacio público</t>
  </si>
  <si>
    <t>GET-IVC-F037 Formato técnico de visita y/o verificación - espacio público.</t>
  </si>
  <si>
    <t>Se hizo un operativo en materia de espacio público, a 5 puntos de ventas ambulantes ya que  no se contó con el acompañamiento de la policia, para realizar mas operativos.</t>
  </si>
  <si>
    <t>Radicado  2196610041072. Matriz de seguimiento de gestión Policiva</t>
  </si>
  <si>
    <t>Se realizaron 4 operativos</t>
  </si>
  <si>
    <t>APLICATIVO ORFEO RADICADOS:  20196610084992, 20196610085002, 20196610085762, 20196610085702</t>
  </si>
  <si>
    <t>se realizaron 4 operativos a establecimientos verificando la extension de actividad en espacio publico. No se cumplio la meta por falta de personal.</t>
  </si>
  <si>
    <t>Aplicativo Orfeo, radicados  20196610099472-20196610102512 -20196610106152-20196610106162-</t>
  </si>
  <si>
    <t xml:space="preserve">1.20196610156742. 2. 20196610157782 3. 20196610157052. </t>
  </si>
  <si>
    <t>No se cumplió con la meta toda vez que no hubo contrato para hechos notorios.</t>
  </si>
  <si>
    <t>La Alcaldía Local realizó12 acciones de control u operativos en materia de espacio público realizados durante la vigencia 2019</t>
  </si>
  <si>
    <t>Asegurar el acceso de la ciudadanía a la información y oferta institucional</t>
  </si>
  <si>
    <t>Gerencia de TIC</t>
  </si>
  <si>
    <t>Cumplir el 100% de los lineamientos de gestión de las TIC impartidas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</si>
  <si>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</si>
  <si>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</si>
  <si>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</si>
  <si>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</si>
  <si>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</si>
  <si>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</si>
  <si>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De acuerdo al informe remitido por la DTI de los 6 lineamientos evaluados la alcaldía local cumple con el 88%</t>
  </si>
  <si>
    <t>radicado 20194400192783</t>
  </si>
  <si>
    <t>De acuerdo con el reporte remitido por la Dirección de Tecnologías e Información - DTI de los 6 lineamientos evaluados la Alcaldía Local cumple con el 88%.</t>
  </si>
  <si>
    <t>Reporte DTI</t>
  </si>
  <si>
    <t>De acuerdo al informe remitido por la DTI, la Alcaldía Local cumple con el 92% de los 6 lineamientos evaluados.</t>
  </si>
  <si>
    <t>De acuerdo al informe remitido por la DTI, la Alcaldía Local cumple con el 94% de los 6 lineamientos evaluados.</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</si>
  <si>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</si>
  <si>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</si>
  <si>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</si>
  <si>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</si>
  <si>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Numero de propuestas de buenas practicas de gestión  registradas</t>
  </si>
  <si>
    <t>Buenas prácticas de gestión registradas en la herramienta AGORA</t>
  </si>
  <si>
    <t>Agora</t>
  </si>
  <si>
    <t>Líder del Proceso y/o Alcaldía Local  o a quien delegue.</t>
  </si>
  <si>
    <t>Seguimiento Agora</t>
  </si>
  <si>
    <t xml:space="preserve">META REPROGRAMADA 4TO TRIMESTRE </t>
  </si>
  <si>
    <t xml:space="preserve">No se califica como una buena práctica, puesto que el formato que se esta diligenciando es un formato obligatorio para la alcaldía local. </t>
  </si>
  <si>
    <t>Reporte Ágora</t>
  </si>
  <si>
    <t>La alcaldía Local realizó el registro de la buena práctica</t>
  </si>
  <si>
    <t>Reporte AGORA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</si>
  <si>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</si>
  <si>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</si>
  <si>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rgb="FF0070C0"/>
        <rFont val="Garamond"/>
        <family val="1"/>
      </rPr>
      <t>/</t>
    </r>
    <r>
      <rPr>
        <sz val="12"/>
        <color rgb="FF0070C0"/>
        <rFont val="Garamond"/>
        <family val="1"/>
      </rPr>
      <t xml:space="preserve"> N°  de acciones a gestionar bajo responsabilidad del proceso)*100</t>
    </r>
  </si>
  <si>
    <t>N/A</t>
  </si>
  <si>
    <t>Planes de mejora</t>
  </si>
  <si>
    <t>MIMEC - SIG</t>
  </si>
  <si>
    <t>Reportes MIMEC - SIG remitidos por la OAP</t>
  </si>
  <si>
    <t>La Alcaldía Local actualmente presenta un nivel de cumplimiento del 100% de las acciones de mejora documentadas y vigentes.</t>
  </si>
  <si>
    <t>Reporte SIG y MIMEC</t>
  </si>
  <si>
    <t>De acuerdo con el reporte extraido de los aplicativos SIG y MIMEC, la Alcaldía Local  presenta una gestión del 50% en las acciones de los planes de mejora</t>
  </si>
  <si>
    <t>La Alcaldía Local y/o proceso mantuvo en el trimestre el 100% de las acciones de mejora asignadas con relación a planes de mejoramiento interno documentadas y vigentes</t>
  </si>
  <si>
    <t>Reporte SIG - MIMEC</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</si>
  <si>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</si>
  <si>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</si>
  <si>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</si>
  <si>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 de fondo</t>
  </si>
  <si>
    <t>Aplicativo Gestión Documental</t>
  </si>
  <si>
    <t>Seguimiento requerimientos ciudadanos</t>
  </si>
  <si>
    <t>La Alcaldía Local dio respuesta al 93% de los requerimientos ciudadanos con corte a 31 de diciembre de 2018 programados para el trimestre de la vigencia 2019.</t>
  </si>
  <si>
    <t>Reporte SAC</t>
  </si>
  <si>
    <t xml:space="preserve">La Alcaldía Local dio respuesta al 48,84% de los requerimientos ciudadanos programados para el trimestre. </t>
  </si>
  <si>
    <t>Reporte requerimientos ciudadanos</t>
  </si>
  <si>
    <t>La Alcaldía Local tiene actualmente 87 requerimientos ciudadanos en trámite.</t>
  </si>
  <si>
    <t xml:space="preserve">La Alcaldía Local cuenta con 39 SDQS pendientes por tramitar </t>
  </si>
  <si>
    <t xml:space="preserve">La Alcaldía Local dió respuesta total a 1.543 SDQS </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</si>
  <si>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</si>
  <si>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</si>
  <si>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</si>
  <si>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</si>
  <si>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Herramienta Oficina Asesora de Planeación</t>
  </si>
  <si>
    <t>Listas de chequeo al cumplimiento de criterios ambientales remitidos por la OAP</t>
  </si>
  <si>
    <t>Se realizan las siguientes observaciones a la Alcaldía Local con relación al cumplimiento de la meta:
Uso eficiente de energía: Durante las inspecciones realizadas por el profesional ambiental se determinó que el 92% de los equipos de la alcaldía local se encontraron apagados.
Gestión de Residuos: Se otorga una calificación de 5 teniendo en cuenta que se evidencia una mezcla parcial de los residuos en el punto ecológico.
Movilidad sostenible: Se realizó reporte - 15 biciusuarios, 53 transporte público, 3 caminando, 14 carro compartido, 2 taxi, 25 carro particular, 12 motocicleta.  
Participación actividades ambientales:Participación del 10% en actividades ambientales.
Reporte consumo de papel: No ha realizado reporte de consumo de papel durante el año
Consumo de papel: No se realiza comparación entre semestres por no contar con la información.</t>
  </si>
  <si>
    <t>Reporte criterios ambientales</t>
  </si>
  <si>
    <t>El proceso cumple con el 71% de los requisitos ambientales exigidos.</t>
  </si>
  <si>
    <t>Obtener una calificación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</si>
  <si>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</si>
  <si>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</si>
  <si>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</si>
  <si>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El proceso alcanzó un desempeño del 52% en el curso MIPG</t>
  </si>
  <si>
    <t>Reporte MIPG</t>
  </si>
  <si>
    <t>TOTAL PLAN DE GESTIÓN</t>
  </si>
  <si>
    <t>PRIMER TRIMESTRE</t>
  </si>
  <si>
    <t>SEGUNDO TRIMESTRE</t>
  </si>
  <si>
    <t>TERCER TRIMESTRE</t>
  </si>
  <si>
    <t>CUARTO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</si>
  <si>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</si>
  <si>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</si>
  <si>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</si>
  <si>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</si>
  <si>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</si>
  <si>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</si>
  <si>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</si>
  <si>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</si>
  <si>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</si>
  <si>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</si>
  <si>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</si>
  <si>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</si>
  <si>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</si>
  <si>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</si>
  <si>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</si>
  <si>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</si>
  <si>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</si>
  <si>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</si>
  <si>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</si>
  <si>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</si>
  <si>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</si>
  <si>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</si>
  <si>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</si>
  <si>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</si>
  <si>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</si>
  <si>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</si>
  <si>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</si>
  <si>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</si>
  <si>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</si>
  <si>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</si>
  <si>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</si>
  <si>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</si>
  <si>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</si>
  <si>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</si>
  <si>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</si>
  <si>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</si>
  <si>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</si>
  <si>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</si>
  <si>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</si>
  <si>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</si>
  <si>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</si>
  <si>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</si>
  <si>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</si>
  <si>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</si>
  <si>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</si>
  <si>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</si>
  <si>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</si>
  <si>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</si>
  <si>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</si>
  <si>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</si>
  <si>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</si>
  <si>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</si>
  <si>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</si>
  <si>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</si>
  <si>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</si>
  <si>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</si>
  <si>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</si>
  <si>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</si>
  <si>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</si>
  <si>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</si>
  <si>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</si>
  <si>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</si>
  <si>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</si>
  <si>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</si>
  <si>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</si>
  <si>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</si>
  <si>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</si>
  <si>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</si>
  <si>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</si>
  <si>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</si>
  <si>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</si>
  <si>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</si>
  <si>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</si>
  <si>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</si>
  <si>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</si>
  <si>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</si>
  <si>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</si>
  <si>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</si>
  <si>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</si>
  <si>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</si>
  <si>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</si>
  <si>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</si>
  <si>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</si>
  <si>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Según la matriz del visor MUSI reportada por la Secretaría Distrital de Planeación, la Alcaldía Local logró un avance físico durante la vigencia del 57,2%</t>
  </si>
  <si>
    <t>Se incorporan los resultados de la meta "Lograr el 65% de avance en el cumplimiento físico del Plan de Desarrollo Local" toda vez que la Secretaría Distrital de Planeación remitió el soporte del cumplimiento de la metas hasta el día 03 de febrero, así las cosas la Alcalía Local obtuvo por resultado de gestión para: IV trimestre 93%  y 86% con la gestión acumulada de la vigencia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</si>
</sst>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00&quot;    &quot;;\-* #,##0.00&quot;    &quot;;* \-#&quot;    &quot;;@\ "/>
    <numFmt numFmtId="165" formatCode="0.0%"/>
  </numFmts>
  <fonts count="39"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b/>
      <sz val="12"/>
      <name val="Garamond"/>
      <family val="1"/>
    </font>
    <font>
      <sz val="12"/>
      <name val="Garamond"/>
      <family val="1"/>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10"/>
      <color theme="1"/>
      <name val="Arial"/>
      <family val="2"/>
    </font>
    <font>
      <b/>
      <sz val="28"/>
      <color theme="1"/>
      <name val="Arial"/>
      <family val="2"/>
    </font>
    <font>
      <sz val="12"/>
      <color theme="1"/>
      <name val="Garamond"/>
      <family val="1"/>
    </font>
    <font>
      <sz val="12"/>
      <color rgb="FF000000"/>
      <name val="Garamond"/>
      <family val="1"/>
    </font>
    <font>
      <b/>
      <sz val="12"/>
      <color theme="1"/>
      <name val="Garamond"/>
      <family val="1"/>
    </font>
    <font>
      <b/>
      <sz val="20"/>
      <color theme="1"/>
      <name val="Arial"/>
      <family val="2"/>
    </font>
    <font>
      <b/>
      <sz val="11"/>
      <color theme="1"/>
      <name val="Arial"/>
      <family val="2"/>
    </font>
    <font>
      <b/>
      <sz val="18"/>
      <color theme="1"/>
      <name val="Calibri"/>
      <family val="2"/>
      <scheme val="minor"/>
    </font>
    <font>
      <b/>
      <sz val="26"/>
      <color theme="1"/>
      <name val="Arial"/>
      <family val="2"/>
    </font>
    <font>
      <b/>
      <sz val="14"/>
      <name val="Arial"/>
      <family val="2"/>
    </font>
    <font>
      <b/>
      <sz val="12"/>
      <color rgb="FF0070C0"/>
      <name val="Garamond"/>
      <family val="1"/>
    </font>
    <font>
      <sz val="12"/>
      <color rgb="FF0070C0"/>
      <name val="Garamond"/>
      <family val="1"/>
    </font>
    <font>
      <b/>
      <sz val="16"/>
      <name val="Arial"/>
      <family val="2"/>
    </font>
    <font>
      <i/>
      <sz val="10"/>
      <name val="Arial"/>
      <family val="2"/>
    </font>
    <font>
      <sz val="12"/>
      <name val="Arial"/>
      <family val="2"/>
    </font>
    <font>
      <sz val="14"/>
      <name val="Arial"/>
      <family val="2"/>
    </font>
  </fonts>
  <fills count="2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9"/>
        <bgColor indexed="64"/>
      </patternFill>
    </fill>
    <fill>
      <patternFill patternType="solid">
        <fgColor theme="4"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diagonal/>
    </border>
  </borders>
  <cellStyleXfs count="9">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5"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272">
    <xf numFmtId="0" fontId="0" fillId="0" borderId="0" xfId="0"/>
    <xf numFmtId="0" fontId="16" fillId="6" borderId="0" xfId="0" applyFont="1" applyFill="1"/>
    <xf numFmtId="0" fontId="2" fillId="6" borderId="0" xfId="0" applyFont="1" applyFill="1" applyBorder="1" applyAlignment="1">
      <alignment horizontal="left" vertical="center" wrapText="1"/>
    </xf>
    <xf numFmtId="0" fontId="16" fillId="6" borderId="0" xfId="0" applyFont="1" applyFill="1" applyAlignment="1">
      <alignment horizontal="center"/>
    </xf>
    <xf numFmtId="0" fontId="1" fillId="7"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7" fillId="6" borderId="0" xfId="0" applyFont="1" applyFill="1" applyBorder="1" applyAlignment="1">
      <alignment vertical="center" wrapText="1"/>
    </xf>
    <xf numFmtId="0" fontId="17" fillId="6" borderId="0" xfId="0" applyFont="1" applyFill="1"/>
    <xf numFmtId="0" fontId="16" fillId="6" borderId="0" xfId="0" applyFont="1" applyFill="1" applyAlignment="1">
      <alignment vertical="top" wrapText="1"/>
    </xf>
    <xf numFmtId="0" fontId="18" fillId="6" borderId="0" xfId="0" applyFont="1" applyFill="1" applyBorder="1" applyAlignment="1">
      <alignment vertical="center"/>
    </xf>
    <xf numFmtId="0" fontId="16" fillId="6" borderId="0" xfId="0" applyFont="1" applyFill="1" applyBorder="1"/>
    <xf numFmtId="0" fontId="19" fillId="0" borderId="3"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0" fillId="0" borderId="0" xfId="0" applyAlignment="1">
      <alignment wrapText="1"/>
    </xf>
    <xf numFmtId="0" fontId="19" fillId="0" borderId="4"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5"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3" fillId="6" borderId="0" xfId="0" applyFont="1" applyFill="1" applyBorder="1" applyAlignment="1">
      <alignment horizontal="center"/>
    </xf>
    <xf numFmtId="0" fontId="20" fillId="0" borderId="0" xfId="0" applyFont="1" applyAlignment="1">
      <alignment horizontal="justify"/>
    </xf>
    <xf numFmtId="0" fontId="21" fillId="9" borderId="7" xfId="0" applyFont="1" applyFill="1" applyBorder="1" applyAlignment="1">
      <alignment horizontal="justify" vertical="center" wrapText="1"/>
    </xf>
    <xf numFmtId="0" fontId="21" fillId="6" borderId="7"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21" fillId="10" borderId="7" xfId="0" applyFont="1" applyFill="1" applyBorder="1" applyAlignment="1">
      <alignment horizontal="justify" vertical="center" wrapText="1"/>
    </xf>
    <xf numFmtId="0" fontId="21" fillId="10" borderId="8" xfId="0" applyFont="1" applyFill="1" applyBorder="1" applyAlignment="1">
      <alignment horizontal="justify" vertical="center" wrapText="1"/>
    </xf>
    <xf numFmtId="0" fontId="7" fillId="11" borderId="9" xfId="0" applyFont="1" applyFill="1" applyBorder="1" applyAlignment="1">
      <alignment horizontal="justify" vertical="center" wrapText="1"/>
    </xf>
    <xf numFmtId="0" fontId="7" fillId="11" borderId="7"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12" borderId="7" xfId="0" applyFont="1" applyFill="1" applyBorder="1" applyAlignment="1">
      <alignment horizontal="justify" vertical="center" wrapText="1"/>
    </xf>
    <xf numFmtId="0" fontId="7" fillId="13" borderId="7" xfId="0" applyFont="1" applyFill="1" applyBorder="1" applyAlignment="1">
      <alignment horizontal="justify" vertical="center" wrapText="1"/>
    </xf>
    <xf numFmtId="0" fontId="21" fillId="13" borderId="10" xfId="0" applyFont="1" applyFill="1" applyBorder="1" applyAlignment="1">
      <alignment horizontal="justify" vertical="center" wrapText="1"/>
    </xf>
    <xf numFmtId="0" fontId="21" fillId="13" borderId="7" xfId="0" applyFont="1" applyFill="1" applyBorder="1" applyAlignment="1">
      <alignment horizontal="justify" vertical="center" wrapText="1"/>
    </xf>
    <xf numFmtId="0" fontId="7" fillId="13" borderId="1" xfId="0" applyFont="1" applyFill="1" applyBorder="1" applyAlignment="1">
      <alignment vertical="center" wrapText="1"/>
    </xf>
    <xf numFmtId="0" fontId="21" fillId="14" borderId="9" xfId="0" applyFont="1" applyFill="1" applyBorder="1" applyAlignment="1">
      <alignment horizontal="justify" vertical="center" wrapText="1"/>
    </xf>
    <xf numFmtId="0" fontId="21" fillId="14" borderId="7" xfId="0" applyFont="1" applyFill="1" applyBorder="1" applyAlignment="1">
      <alignment horizontal="justify" vertical="center" wrapText="1"/>
    </xf>
    <xf numFmtId="0" fontId="7" fillId="14" borderId="7" xfId="0" applyFont="1" applyFill="1" applyBorder="1" applyAlignment="1">
      <alignment horizontal="justify" vertical="center" wrapText="1"/>
    </xf>
    <xf numFmtId="0" fontId="22" fillId="14" borderId="7" xfId="0" applyFont="1" applyFill="1" applyBorder="1" applyAlignment="1">
      <alignment horizontal="justify" vertical="center" wrapText="1"/>
    </xf>
    <xf numFmtId="0" fontId="21" fillId="14" borderId="11" xfId="0" applyFont="1" applyFill="1" applyBorder="1" applyAlignment="1">
      <alignment horizontal="left" vertical="center" wrapText="1"/>
    </xf>
    <xf numFmtId="0" fontId="21" fillId="14" borderId="8"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1" fillId="7" borderId="2" xfId="0" applyFont="1" applyFill="1" applyBorder="1" applyAlignment="1">
      <alignment horizontal="center" vertical="center" wrapText="1"/>
    </xf>
    <xf numFmtId="0" fontId="18" fillId="7" borderId="2" xfId="0" applyFont="1" applyFill="1" applyBorder="1"/>
    <xf numFmtId="9" fontId="2" fillId="6" borderId="0" xfId="4" applyFont="1" applyFill="1" applyBorder="1" applyAlignment="1">
      <alignment horizontal="center" vertical="center" wrapText="1"/>
    </xf>
    <xf numFmtId="0" fontId="8" fillId="6" borderId="1" xfId="0" applyFont="1" applyFill="1" applyBorder="1" applyAlignment="1">
      <alignment vertical="center" wrapText="1"/>
    </xf>
    <xf numFmtId="0" fontId="23" fillId="6" borderId="14" xfId="0" applyFont="1" applyFill="1" applyBorder="1" applyAlignment="1">
      <alignment horizontal="center" vertical="center" wrapText="1"/>
    </xf>
    <xf numFmtId="0" fontId="18" fillId="6" borderId="0" xfId="0" applyFont="1" applyFill="1" applyBorder="1" applyAlignment="1">
      <alignment vertical="top" wrapText="1"/>
    </xf>
    <xf numFmtId="0" fontId="18" fillId="6" borderId="0" xfId="0" applyFont="1" applyFill="1" applyBorder="1" applyAlignment="1">
      <alignment horizontal="center" vertical="center" wrapText="1"/>
    </xf>
    <xf numFmtId="0" fontId="17" fillId="6" borderId="15" xfId="0" applyFont="1" applyFill="1" applyBorder="1" applyAlignment="1" applyProtection="1">
      <alignment horizontal="center" vertical="center" wrapText="1"/>
      <protection locked="0"/>
    </xf>
    <xf numFmtId="0" fontId="1" fillId="7" borderId="7"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16" xfId="0" applyFont="1" applyFill="1" applyBorder="1" applyAlignment="1">
      <alignment horizontal="center" vertical="center" wrapText="1"/>
    </xf>
    <xf numFmtId="0" fontId="1" fillId="18" borderId="17" xfId="0" applyFont="1" applyFill="1" applyBorder="1" applyAlignment="1">
      <alignment horizontal="center" vertical="center" wrapText="1"/>
    </xf>
    <xf numFmtId="0" fontId="1" fillId="18" borderId="17" xfId="0" applyFont="1" applyFill="1" applyBorder="1" applyAlignment="1">
      <alignment vertical="center" wrapText="1"/>
    </xf>
    <xf numFmtId="0" fontId="1" fillId="18" borderId="18"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9" borderId="19" xfId="0" applyFont="1" applyFill="1" applyBorder="1" applyAlignment="1">
      <alignment vertical="center" wrapText="1"/>
    </xf>
    <xf numFmtId="0" fontId="1" fillId="20" borderId="20" xfId="0" applyFont="1" applyFill="1" applyBorder="1" applyAlignment="1">
      <alignment vertical="center" wrapText="1"/>
    </xf>
    <xf numFmtId="0" fontId="1" fillId="20" borderId="21" xfId="0" applyFont="1" applyFill="1" applyBorder="1" applyAlignment="1">
      <alignment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16" fillId="6" borderId="0" xfId="0" applyFont="1" applyFill="1" applyAlignment="1">
      <alignment horizontal="justify" vertical="center" wrapText="1"/>
    </xf>
    <xf numFmtId="0" fontId="17" fillId="6" borderId="0" xfId="0" applyFont="1" applyFill="1" applyBorder="1" applyAlignment="1">
      <alignment horizontal="justify" vertical="center" wrapText="1"/>
    </xf>
    <xf numFmtId="0" fontId="17" fillId="6" borderId="7" xfId="0" applyFont="1" applyFill="1" applyBorder="1" applyAlignment="1">
      <alignment horizontal="justify" vertical="center" wrapText="1"/>
    </xf>
    <xf numFmtId="0" fontId="0" fillId="0" borderId="0" xfId="0" applyAlignment="1">
      <alignment horizontal="justify" vertical="center" wrapText="1"/>
    </xf>
    <xf numFmtId="0" fontId="1" fillId="7" borderId="13"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1" fillId="21" borderId="24" xfId="0" applyFont="1" applyFill="1" applyBorder="1" applyAlignment="1">
      <alignment horizontal="center" vertical="center" wrapText="1"/>
    </xf>
    <xf numFmtId="0" fontId="1" fillId="7" borderId="25" xfId="0" applyFont="1" applyFill="1" applyBorder="1" applyAlignment="1">
      <alignment horizontal="center" vertical="center" wrapText="1"/>
    </xf>
    <xf numFmtId="9" fontId="24" fillId="6" borderId="26" xfId="4" applyFont="1" applyFill="1" applyBorder="1" applyAlignment="1" applyProtection="1">
      <alignment horizontal="center" vertical="center" wrapText="1"/>
    </xf>
    <xf numFmtId="0" fontId="25" fillId="0" borderId="0" xfId="0" applyFont="1" applyFill="1"/>
    <xf numFmtId="0" fontId="25"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0" fillId="0" borderId="15" xfId="0" applyBorder="1"/>
    <xf numFmtId="0" fontId="17" fillId="6" borderId="15" xfId="0" applyFont="1" applyFill="1" applyBorder="1" applyAlignment="1" applyProtection="1">
      <alignment vertical="center" wrapText="1"/>
    </xf>
    <xf numFmtId="9" fontId="28" fillId="6" borderId="29" xfId="4" applyFont="1" applyFill="1" applyBorder="1" applyAlignment="1" applyProtection="1">
      <alignment horizontal="center" vertical="center" wrapText="1"/>
    </xf>
    <xf numFmtId="0" fontId="12" fillId="5" borderId="24" xfId="0" applyFont="1" applyFill="1" applyBorder="1" applyAlignment="1" applyProtection="1">
      <alignment horizontal="center" vertical="center" wrapText="1"/>
    </xf>
    <xf numFmtId="14" fontId="12" fillId="5" borderId="1" xfId="0" applyNumberFormat="1" applyFont="1" applyFill="1" applyBorder="1" applyAlignment="1" applyProtection="1">
      <alignment horizontal="center" vertical="center" wrapText="1"/>
    </xf>
    <xf numFmtId="0" fontId="25" fillId="0" borderId="1" xfId="0" applyFont="1" applyFill="1" applyBorder="1" applyAlignment="1" applyProtection="1">
      <alignment vertical="center" wrapText="1"/>
    </xf>
    <xf numFmtId="0" fontId="14" fillId="0" borderId="1" xfId="0" applyFont="1" applyFill="1" applyBorder="1" applyAlignment="1" applyProtection="1">
      <alignment horizontal="left" vertical="center" wrapText="1"/>
    </xf>
    <xf numFmtId="9" fontId="14"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xf>
    <xf numFmtId="9" fontId="25" fillId="0" borderId="1" xfId="0" applyNumberFormat="1" applyFont="1" applyFill="1" applyBorder="1" applyAlignment="1" applyProtection="1">
      <alignment horizontal="center" vertical="center"/>
    </xf>
    <xf numFmtId="9" fontId="27" fillId="0" borderId="1" xfId="0" applyNumberFormat="1" applyFont="1" applyFill="1" applyBorder="1" applyAlignment="1" applyProtection="1">
      <alignment horizontal="center" vertical="center"/>
    </xf>
    <xf numFmtId="0" fontId="25" fillId="0" borderId="1" xfId="0" applyFont="1" applyFill="1" applyBorder="1" applyAlignment="1" applyProtection="1">
      <alignment horizontal="center" vertical="center" wrapText="1"/>
    </xf>
    <xf numFmtId="165" fontId="14" fillId="0" borderId="1" xfId="0" applyNumberFormat="1" applyFont="1" applyFill="1" applyBorder="1" applyAlignment="1" applyProtection="1">
      <alignment horizontal="center" vertical="center" wrapText="1"/>
    </xf>
    <xf numFmtId="9" fontId="14" fillId="0" borderId="1" xfId="0" applyNumberFormat="1" applyFont="1" applyFill="1" applyBorder="1" applyAlignment="1" applyProtection="1">
      <alignment horizontal="left" vertical="center" wrapText="1"/>
    </xf>
    <xf numFmtId="9" fontId="13" fillId="0" borderId="1" xfId="0" applyNumberFormat="1" applyFont="1" applyFill="1" applyBorder="1" applyAlignment="1" applyProtection="1">
      <alignment horizontal="center" vertical="center"/>
    </xf>
    <xf numFmtId="0" fontId="26" fillId="0" borderId="1" xfId="0" applyFont="1" applyFill="1" applyBorder="1" applyAlignment="1" applyProtection="1">
      <alignment vertical="center" wrapText="1"/>
    </xf>
    <xf numFmtId="3" fontId="25" fillId="0" borderId="1" xfId="0" applyNumberFormat="1" applyFont="1" applyFill="1" applyBorder="1" applyAlignment="1" applyProtection="1">
      <alignment horizontal="center" vertical="center"/>
    </xf>
    <xf numFmtId="0" fontId="26" fillId="0" borderId="1" xfId="0" applyFont="1" applyFill="1" applyBorder="1" applyAlignment="1" applyProtection="1">
      <alignment horizontal="center" vertical="center" wrapText="1"/>
    </xf>
    <xf numFmtId="9" fontId="25" fillId="0" borderId="1" xfId="0" applyNumberFormat="1" applyFont="1" applyFill="1" applyBorder="1" applyAlignment="1" applyProtection="1">
      <alignment horizontal="center" vertical="center" wrapText="1"/>
    </xf>
    <xf numFmtId="9" fontId="27"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justify" vertical="center" wrapText="1"/>
    </xf>
    <xf numFmtId="1" fontId="25" fillId="0" borderId="1" xfId="0" applyNumberFormat="1" applyFont="1" applyFill="1" applyBorder="1" applyAlignment="1" applyProtection="1">
      <alignment horizontal="center" vertical="center" wrapText="1"/>
    </xf>
    <xf numFmtId="1" fontId="27" fillId="0" borderId="1" xfId="0" applyNumberFormat="1" applyFont="1" applyFill="1" applyBorder="1" applyAlignment="1" applyProtection="1">
      <alignment horizontal="center" vertical="center" wrapText="1"/>
    </xf>
    <xf numFmtId="0" fontId="25" fillId="6" borderId="1" xfId="0" applyFont="1" applyFill="1" applyBorder="1" applyAlignment="1" applyProtection="1">
      <alignment vertical="center" wrapText="1"/>
    </xf>
    <xf numFmtId="0" fontId="25" fillId="0" borderId="1" xfId="0" applyFont="1" applyFill="1" applyBorder="1" applyAlignment="1" applyProtection="1">
      <alignment horizontal="justify" vertical="center" wrapText="1"/>
    </xf>
    <xf numFmtId="9" fontId="14" fillId="0" borderId="1" xfId="4" applyFont="1" applyFill="1" applyBorder="1" applyAlignment="1" applyProtection="1">
      <alignment horizontal="center" vertical="center" wrapText="1"/>
    </xf>
    <xf numFmtId="9" fontId="13" fillId="0" borderId="1" xfId="4" applyFont="1" applyFill="1" applyBorder="1" applyAlignment="1" applyProtection="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pplyProtection="1">
      <alignment vertical="center" wrapText="1"/>
    </xf>
    <xf numFmtId="0" fontId="34" fillId="0" borderId="1" xfId="0" applyFont="1" applyFill="1" applyBorder="1" applyAlignment="1" applyProtection="1">
      <alignment horizontal="justify" vertical="center" wrapText="1"/>
    </xf>
    <xf numFmtId="165" fontId="34" fillId="0" borderId="1" xfId="4" applyNumberFormat="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xf>
    <xf numFmtId="0" fontId="34" fillId="0" borderId="1" xfId="0" applyFont="1" applyFill="1" applyBorder="1" applyAlignment="1" applyProtection="1">
      <alignment horizontal="center" vertical="center" wrapText="1"/>
      <protection locked="0"/>
    </xf>
    <xf numFmtId="0" fontId="34" fillId="0" borderId="0" xfId="0" applyFont="1" applyFill="1"/>
    <xf numFmtId="9" fontId="34" fillId="0" borderId="1" xfId="4" applyFont="1" applyFill="1" applyBorder="1" applyAlignment="1" applyProtection="1">
      <alignment horizontal="center" vertical="center" wrapText="1"/>
    </xf>
    <xf numFmtId="9" fontId="33" fillId="0" borderId="1" xfId="4" applyFont="1" applyFill="1" applyBorder="1" applyAlignment="1" applyProtection="1">
      <alignment horizontal="center" vertical="center" wrapText="1"/>
    </xf>
    <xf numFmtId="9" fontId="33" fillId="0" borderId="1" xfId="4" applyFont="1" applyFill="1" applyBorder="1" applyAlignment="1" applyProtection="1">
      <alignment horizontal="center" vertical="center"/>
    </xf>
    <xf numFmtId="9" fontId="34" fillId="0" borderId="1" xfId="0" applyNumberFormat="1" applyFont="1" applyFill="1" applyBorder="1" applyAlignment="1" applyProtection="1">
      <alignment horizontal="center" vertical="center" wrapText="1"/>
    </xf>
    <xf numFmtId="9" fontId="33" fillId="0" borderId="1" xfId="0" applyNumberFormat="1"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10" fontId="32" fillId="6" borderId="15" xfId="4" applyNumberFormat="1" applyFont="1" applyFill="1" applyBorder="1" applyAlignment="1" applyProtection="1">
      <alignment horizontal="center" vertical="center" wrapText="1"/>
    </xf>
    <xf numFmtId="9" fontId="2" fillId="6" borderId="15" xfId="4" applyFont="1" applyFill="1" applyBorder="1" applyAlignment="1" applyProtection="1">
      <alignment horizontal="center" vertical="center" wrapText="1"/>
    </xf>
    <xf numFmtId="10" fontId="35" fillId="6" borderId="15" xfId="4" applyNumberFormat="1" applyFont="1" applyFill="1" applyBorder="1" applyAlignment="1" applyProtection="1">
      <alignment horizontal="center" vertical="center" wrapText="1"/>
    </xf>
    <xf numFmtId="0" fontId="20" fillId="6" borderId="15" xfId="0" applyFont="1" applyFill="1" applyBorder="1" applyAlignment="1" applyProtection="1">
      <alignment vertical="center" wrapText="1"/>
    </xf>
    <xf numFmtId="9" fontId="10" fillId="6" borderId="15" xfId="4" applyFont="1" applyFill="1" applyBorder="1" applyAlignment="1" applyProtection="1">
      <alignment horizontal="center" vertical="center" wrapText="1"/>
    </xf>
    <xf numFmtId="9" fontId="2" fillId="6" borderId="40" xfId="4" applyFont="1" applyFill="1" applyBorder="1" applyAlignment="1" applyProtection="1">
      <alignment vertical="center" wrapText="1"/>
    </xf>
    <xf numFmtId="9" fontId="25" fillId="0" borderId="1" xfId="0" applyNumberFormat="1" applyFont="1" applyFill="1" applyBorder="1" applyAlignment="1" applyProtection="1">
      <alignment horizontal="center" vertical="center" wrapText="1"/>
      <protection locked="0"/>
    </xf>
    <xf numFmtId="0" fontId="25" fillId="0" borderId="1" xfId="0" applyFont="1" applyFill="1" applyBorder="1" applyAlignment="1" applyProtection="1">
      <alignment horizontal="justify" vertical="center" wrapText="1"/>
      <protection locked="0"/>
    </xf>
    <xf numFmtId="9" fontId="25" fillId="0" borderId="1" xfId="4" applyNumberFormat="1" applyFont="1" applyFill="1" applyBorder="1" applyAlignment="1" applyProtection="1">
      <alignment horizontal="center" vertical="center" wrapText="1"/>
    </xf>
    <xf numFmtId="9" fontId="25" fillId="0" borderId="1" xfId="4" applyFont="1" applyFill="1" applyBorder="1" applyAlignment="1" applyProtection="1">
      <alignment horizontal="center" vertical="center" wrapText="1"/>
      <protection locked="0"/>
    </xf>
    <xf numFmtId="0" fontId="25" fillId="0" borderId="1" xfId="0" applyFont="1" applyFill="1" applyBorder="1" applyAlignment="1" applyProtection="1">
      <alignment horizontal="left" vertical="center" wrapText="1"/>
      <protection locked="0"/>
    </xf>
    <xf numFmtId="9" fontId="25" fillId="0" borderId="1" xfId="4" applyNumberFormat="1" applyFont="1" applyFill="1" applyBorder="1" applyAlignment="1">
      <alignment horizontal="center" vertical="center" wrapText="1"/>
    </xf>
    <xf numFmtId="10" fontId="25" fillId="0" borderId="1" xfId="0" applyNumberFormat="1" applyFont="1" applyFill="1" applyBorder="1" applyAlignment="1" applyProtection="1">
      <alignment horizontal="center" vertical="center" wrapText="1"/>
      <protection locked="0"/>
    </xf>
    <xf numFmtId="10" fontId="25" fillId="0" borderId="1" xfId="4" applyNumberFormat="1" applyFont="1" applyFill="1" applyBorder="1" applyAlignment="1" applyProtection="1">
      <alignment horizontal="center" vertical="center" wrapText="1"/>
      <protection locked="0"/>
    </xf>
    <xf numFmtId="9" fontId="25" fillId="0" borderId="1" xfId="4" applyFont="1" applyFill="1" applyBorder="1" applyAlignment="1">
      <alignment horizontal="center" vertical="center" wrapText="1"/>
    </xf>
    <xf numFmtId="9" fontId="14" fillId="0" borderId="1" xfId="4"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25" fillId="0" borderId="1" xfId="4" applyNumberFormat="1" applyFont="1" applyFill="1" applyBorder="1" applyAlignment="1" applyProtection="1">
      <alignment horizontal="center" vertical="center" wrapText="1"/>
    </xf>
    <xf numFmtId="1" fontId="25" fillId="0" borderId="1" xfId="4" applyNumberFormat="1"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top" wrapText="1"/>
      <protection locked="0"/>
    </xf>
    <xf numFmtId="0" fontId="14" fillId="0" borderId="1" xfId="0" applyFont="1" applyFill="1" applyBorder="1" applyAlignment="1" applyProtection="1">
      <alignment horizontal="justify" vertical="center" wrapText="1"/>
      <protection locked="0"/>
    </xf>
    <xf numFmtId="0" fontId="25" fillId="0" borderId="1" xfId="0" applyFont="1" applyFill="1" applyBorder="1" applyAlignment="1" applyProtection="1">
      <alignment horizontal="left" vertical="top" wrapText="1"/>
      <protection locked="0"/>
    </xf>
    <xf numFmtId="1" fontId="34" fillId="0" borderId="1" xfId="0" applyNumberFormat="1" applyFont="1" applyFill="1" applyBorder="1" applyAlignment="1" applyProtection="1">
      <alignment horizontal="center" vertical="center" wrapText="1"/>
    </xf>
    <xf numFmtId="1" fontId="34" fillId="0" borderId="1" xfId="0" applyNumberFormat="1" applyFont="1" applyFill="1" applyBorder="1" applyAlignment="1" applyProtection="1">
      <alignment horizontal="center" vertical="center" wrapText="1"/>
      <protection locked="0"/>
    </xf>
    <xf numFmtId="0" fontId="34" fillId="0" borderId="1" xfId="0" applyNumberFormat="1" applyFont="1" applyFill="1" applyBorder="1" applyAlignment="1" applyProtection="1">
      <alignment horizontal="center" vertical="center" wrapText="1"/>
    </xf>
    <xf numFmtId="9" fontId="34"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9" fontId="34" fillId="0" borderId="1" xfId="4" applyFont="1" applyFill="1" applyBorder="1" applyAlignment="1">
      <alignment horizontal="center" vertical="center" wrapText="1"/>
    </xf>
    <xf numFmtId="0" fontId="34" fillId="0" borderId="1" xfId="0" applyFont="1" applyFill="1" applyBorder="1" applyAlignment="1" applyProtection="1">
      <alignment horizontal="justify" vertical="center" wrapText="1"/>
      <protection locked="0"/>
    </xf>
    <xf numFmtId="9" fontId="34" fillId="0" borderId="1" xfId="4" applyNumberFormat="1" applyFont="1" applyFill="1" applyBorder="1" applyAlignment="1" applyProtection="1">
      <alignment horizontal="center" vertical="center" wrapText="1"/>
    </xf>
    <xf numFmtId="0" fontId="8" fillId="6" borderId="2" xfId="0" applyFont="1" applyFill="1" applyBorder="1" applyAlignment="1">
      <alignment vertical="center" wrapText="1"/>
    </xf>
    <xf numFmtId="0" fontId="9" fillId="6" borderId="4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6" borderId="41" xfId="0" applyFont="1" applyFill="1" applyBorder="1" applyAlignment="1">
      <alignment horizontal="left" vertical="center" wrapText="1"/>
    </xf>
    <xf numFmtId="0" fontId="2" fillId="6" borderId="42" xfId="0" applyFont="1" applyFill="1" applyBorder="1" applyAlignment="1">
      <alignment horizontal="center" vertical="center" wrapText="1"/>
    </xf>
    <xf numFmtId="14" fontId="12" fillId="5" borderId="2" xfId="0" applyNumberFormat="1" applyFont="1" applyFill="1" applyBorder="1" applyAlignment="1" applyProtection="1">
      <alignment horizontal="center" vertical="center" wrapText="1"/>
    </xf>
    <xf numFmtId="0" fontId="2" fillId="6" borderId="1" xfId="0" applyFont="1" applyFill="1" applyBorder="1" applyAlignment="1">
      <alignment horizontal="center" vertical="center" wrapText="1"/>
    </xf>
    <xf numFmtId="10" fontId="18" fillId="6" borderId="0" xfId="0" applyNumberFormat="1" applyFont="1" applyFill="1" applyBorder="1" applyAlignment="1">
      <alignment horizontal="center" vertical="center" wrapText="1"/>
    </xf>
    <xf numFmtId="0" fontId="34" fillId="6" borderId="1" xfId="0" applyNumberFormat="1" applyFont="1" applyFill="1" applyBorder="1" applyAlignment="1" applyProtection="1">
      <alignment horizontal="center" vertical="center" wrapText="1"/>
    </xf>
    <xf numFmtId="0" fontId="34" fillId="6" borderId="1" xfId="0" applyFont="1" applyFill="1" applyBorder="1" applyAlignment="1" applyProtection="1">
      <alignment horizontal="center" vertical="center" wrapText="1"/>
      <protection locked="0"/>
    </xf>
    <xf numFmtId="165" fontId="25" fillId="0" borderId="1" xfId="0" applyNumberFormat="1" applyFont="1" applyFill="1" applyBorder="1" applyAlignment="1" applyProtection="1">
      <alignment horizontal="center" vertical="center" wrapText="1"/>
      <protection locked="0"/>
    </xf>
    <xf numFmtId="0" fontId="16" fillId="6" borderId="0" xfId="0" applyFont="1" applyFill="1" applyBorder="1" applyAlignment="1"/>
    <xf numFmtId="0" fontId="25" fillId="0" borderId="1" xfId="0" applyNumberFormat="1" applyFont="1" applyFill="1" applyBorder="1" applyAlignment="1" applyProtection="1">
      <alignment horizontal="center" vertical="center" wrapText="1"/>
      <protection locked="0"/>
    </xf>
    <xf numFmtId="9" fontId="14" fillId="0" borderId="1" xfId="4" applyFont="1" applyFill="1" applyBorder="1" applyAlignment="1" applyProtection="1">
      <alignment horizontal="center" vertical="center" wrapText="1"/>
      <protection locked="0"/>
    </xf>
    <xf numFmtId="0" fontId="18" fillId="6" borderId="0" xfId="0" applyFont="1" applyFill="1" applyBorder="1" applyAlignment="1">
      <alignment horizontal="center" vertical="center"/>
    </xf>
    <xf numFmtId="0" fontId="1"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 fillId="20" borderId="2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3" xfId="0" applyFont="1" applyFill="1" applyBorder="1" applyAlignment="1">
      <alignment horizontal="center" vertical="top" wrapText="1"/>
    </xf>
    <xf numFmtId="0" fontId="1" fillId="11"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4" fillId="0" borderId="43" xfId="0" applyFont="1" applyBorder="1" applyAlignment="1" applyProtection="1">
      <alignment horizontal="left" vertical="center" wrapText="1"/>
      <protection locked="0"/>
    </xf>
    <xf numFmtId="2" fontId="25" fillId="0" borderId="1" xfId="4" applyNumberFormat="1" applyFont="1" applyFill="1" applyBorder="1" applyAlignment="1">
      <alignment horizontal="center" vertical="center" wrapText="1"/>
    </xf>
    <xf numFmtId="0" fontId="20" fillId="0" borderId="44" xfId="0" applyFont="1" applyBorder="1" applyAlignment="1" applyProtection="1">
      <alignment horizontal="left" vertical="center" wrapText="1"/>
      <protection locked="0"/>
    </xf>
    <xf numFmtId="0" fontId="34" fillId="0" borderId="1" xfId="0" applyNumberFormat="1" applyFont="1" applyFill="1" applyBorder="1" applyAlignment="1" applyProtection="1">
      <alignment horizontal="center" vertical="center" wrapText="1"/>
      <protection locked="0"/>
    </xf>
    <xf numFmtId="2" fontId="34" fillId="0" borderId="1" xfId="4" applyNumberFormat="1" applyFont="1" applyFill="1" applyBorder="1" applyAlignment="1">
      <alignment horizontal="center" vertical="center" wrapText="1"/>
    </xf>
    <xf numFmtId="0" fontId="34" fillId="0" borderId="43" xfId="0" applyFont="1" applyBorder="1" applyAlignment="1" applyProtection="1">
      <alignment horizontal="left" vertical="center" wrapText="1"/>
      <protection locked="0"/>
    </xf>
    <xf numFmtId="0" fontId="2" fillId="6" borderId="45" xfId="0" applyFont="1" applyFill="1" applyBorder="1" applyAlignment="1">
      <alignment horizontal="center" vertical="center" wrapText="1"/>
    </xf>
    <xf numFmtId="14" fontId="12" fillId="5" borderId="45" xfId="0" applyNumberFormat="1" applyFont="1" applyFill="1" applyBorder="1" applyAlignment="1" applyProtection="1">
      <alignment horizontal="center" vertical="center" wrapText="1"/>
    </xf>
    <xf numFmtId="9" fontId="38" fillId="6" borderId="15" xfId="4"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2" fillId="5" borderId="31"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16" xfId="0" applyFont="1" applyFill="1" applyBorder="1" applyAlignment="1" applyProtection="1">
      <alignment horizontal="center" vertical="center" wrapText="1"/>
    </xf>
    <xf numFmtId="0" fontId="37" fillId="5" borderId="4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5" borderId="27" xfId="0" applyFont="1" applyFill="1" applyBorder="1" applyAlignment="1">
      <alignment horizontal="center" vertical="center" wrapText="1"/>
    </xf>
    <xf numFmtId="0" fontId="1" fillId="15" borderId="31"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29" fillId="22" borderId="15" xfId="0" applyFont="1" applyFill="1" applyBorder="1" applyAlignment="1" applyProtection="1">
      <alignment horizontal="center" vertical="center" wrapText="1"/>
    </xf>
    <xf numFmtId="0" fontId="1" fillId="8"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8" fillId="6" borderId="0" xfId="0" applyFont="1" applyFill="1" applyBorder="1" applyAlignment="1">
      <alignment horizontal="right" vertical="center" wrapText="1"/>
    </xf>
    <xf numFmtId="0" fontId="18" fillId="6" borderId="0" xfId="0" applyFont="1" applyFill="1" applyBorder="1" applyAlignment="1">
      <alignment horizontal="justify" vertical="center" wrapText="1"/>
    </xf>
    <xf numFmtId="0" fontId="23" fillId="6" borderId="12" xfId="0" applyFont="1" applyFill="1" applyBorder="1" applyAlignment="1">
      <alignment horizontal="center" vertical="top" wrapText="1"/>
    </xf>
    <xf numFmtId="0" fontId="23" fillId="6" borderId="13" xfId="0" applyFont="1" applyFill="1" applyBorder="1" applyAlignment="1">
      <alignment horizontal="center" vertical="top" wrapText="1"/>
    </xf>
    <xf numFmtId="0" fontId="23" fillId="6" borderId="7" xfId="0" applyFont="1" applyFill="1" applyBorder="1" applyAlignment="1">
      <alignment horizontal="center" vertical="top" wrapText="1"/>
    </xf>
    <xf numFmtId="0" fontId="17" fillId="6" borderId="12" xfId="0" applyFont="1" applyFill="1" applyBorder="1" applyAlignment="1">
      <alignment horizontal="center" vertical="top" wrapText="1"/>
    </xf>
    <xf numFmtId="0" fontId="17" fillId="6" borderId="13" xfId="0" applyFont="1" applyFill="1" applyBorder="1" applyAlignment="1">
      <alignment horizontal="center" vertical="top" wrapText="1"/>
    </xf>
    <xf numFmtId="0" fontId="1" fillId="17" borderId="4"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8" fillId="6" borderId="0" xfId="0" applyFont="1" applyFill="1" applyBorder="1" applyAlignment="1" applyProtection="1">
      <alignment horizontal="right" vertical="center" wrapText="1"/>
    </xf>
    <xf numFmtId="0" fontId="1" fillId="20" borderId="21" xfId="0" applyFont="1" applyFill="1" applyBorder="1" applyAlignment="1">
      <alignment horizontal="center" vertical="center" wrapText="1"/>
    </xf>
    <xf numFmtId="0" fontId="31" fillId="19" borderId="36" xfId="0" applyFont="1" applyFill="1" applyBorder="1" applyAlignment="1" applyProtection="1">
      <alignment horizontal="center" vertical="center" wrapText="1"/>
    </xf>
    <xf numFmtId="0" fontId="0" fillId="0" borderId="37" xfId="0" applyBorder="1" applyAlignment="1"/>
    <xf numFmtId="0" fontId="28" fillId="17" borderId="39" xfId="0" applyFont="1" applyFill="1" applyBorder="1" applyAlignment="1" applyProtection="1">
      <alignment horizontal="center" vertical="center" wrapText="1"/>
    </xf>
    <xf numFmtId="0" fontId="28" fillId="17" borderId="37" xfId="0" applyFont="1" applyFill="1" applyBorder="1" applyAlignment="1" applyProtection="1">
      <alignment horizontal="center" vertical="center" wrapText="1"/>
    </xf>
    <xf numFmtId="0" fontId="28" fillId="17" borderId="26" xfId="0" applyFont="1" applyFill="1" applyBorder="1" applyAlignment="1" applyProtection="1">
      <alignment horizontal="center" vertical="center" wrapText="1"/>
    </xf>
    <xf numFmtId="0" fontId="29" fillId="11" borderId="15" xfId="0" applyFont="1" applyFill="1" applyBorder="1" applyAlignment="1" applyProtection="1">
      <alignment horizontal="center" vertical="center" wrapText="1"/>
    </xf>
    <xf numFmtId="0" fontId="29" fillId="17" borderId="15" xfId="0" applyFont="1" applyFill="1" applyBorder="1" applyAlignment="1" applyProtection="1">
      <alignment horizontal="center" vertical="center" wrapText="1"/>
    </xf>
    <xf numFmtId="0" fontId="4" fillId="18" borderId="33" xfId="0" applyFont="1" applyFill="1" applyBorder="1" applyAlignment="1">
      <alignment horizontal="center" vertical="center" wrapText="1"/>
    </xf>
    <xf numFmtId="0" fontId="4" fillId="18" borderId="28" xfId="0" applyFont="1" applyFill="1" applyBorder="1" applyAlignment="1">
      <alignment horizontal="center" vertical="center" wrapText="1"/>
    </xf>
    <xf numFmtId="0" fontId="4" fillId="18" borderId="34"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4" fillId="18" borderId="14"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9" xfId="0" applyFont="1" applyFill="1" applyBorder="1" applyAlignment="1">
      <alignment horizontal="center" vertical="center" wrapText="1"/>
    </xf>
    <xf numFmtId="22" fontId="30" fillId="23" borderId="12" xfId="0" applyNumberFormat="1" applyFont="1" applyFill="1" applyBorder="1" applyAlignment="1">
      <alignment horizontal="center" vertical="center"/>
    </xf>
    <xf numFmtId="22" fontId="30" fillId="23" borderId="13" xfId="0" applyNumberFormat="1" applyFont="1" applyFill="1" applyBorder="1" applyAlignment="1">
      <alignment horizontal="center" vertical="center"/>
    </xf>
    <xf numFmtId="22" fontId="30" fillId="23" borderId="7" xfId="0" applyNumberFormat="1" applyFont="1" applyFill="1" applyBorder="1" applyAlignment="1">
      <alignment horizontal="center" vertical="center"/>
    </xf>
    <xf numFmtId="0" fontId="30" fillId="10" borderId="41" xfId="0" applyFont="1" applyFill="1" applyBorder="1" applyAlignment="1">
      <alignment horizontal="center" vertical="center"/>
    </xf>
    <xf numFmtId="0" fontId="30" fillId="10" borderId="25" xfId="0" applyFont="1" applyFill="1" applyBorder="1" applyAlignment="1">
      <alignment horizontal="center" vertical="center"/>
    </xf>
    <xf numFmtId="0" fontId="30" fillId="10" borderId="11" xfId="0" applyFont="1" applyFill="1" applyBorder="1" applyAlignment="1">
      <alignment horizontal="center" vertical="center"/>
    </xf>
    <xf numFmtId="0" fontId="18" fillId="6" borderId="0" xfId="0" applyFont="1" applyFill="1" applyBorder="1" applyAlignment="1">
      <alignment horizontal="center" vertical="center"/>
    </xf>
    <xf numFmtId="0" fontId="11" fillId="21" borderId="30"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21" borderId="27"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21" borderId="31" xfId="0" applyFont="1" applyFill="1" applyBorder="1" applyAlignment="1">
      <alignment horizontal="center" vertical="center" wrapText="1"/>
    </xf>
  </cellXfs>
  <cellStyles count="9">
    <cellStyle name="Amarillo" xfId="1" xr:uid="{00000000-0005-0000-0000-000000000000}"/>
    <cellStyle name="Millares 2" xfId="2" xr:uid="{00000000-0005-0000-0000-000001000000}"/>
    <cellStyle name="Normal" xfId="0" builtinId="0"/>
    <cellStyle name="Normal 2" xfId="3" xr:uid="{00000000-0005-0000-0000-000003000000}"/>
    <cellStyle name="Porcentaje" xfId="4" builtinId="5"/>
    <cellStyle name="Porcentaje 2" xfId="5" xr:uid="{00000000-0005-0000-0000-000005000000}"/>
    <cellStyle name="Porcentual 2" xfId="6" xr:uid="{00000000-0005-0000-0000-000006000000}"/>
    <cellStyle name="Rojo" xfId="7" xr:uid="{00000000-0005-0000-0000-000007000000}"/>
    <cellStyle name="Verde" xfId="8" xr:uid="{00000000-0005-0000-0000-000008000000}"/>
  </cellStyles>
  <dxfs count="60">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1166" name="AutoShape 38" descr="Resultado de imagen para boton agregar icono">
          <a:extLst>
            <a:ext uri="{FF2B5EF4-FFF2-40B4-BE49-F238E27FC236}">
              <a16:creationId xmlns:a16="http://schemas.microsoft.com/office/drawing/2014/main" id="{06D0A2B8-D813-485E-9952-6325D8A0AB75}"/>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67" name="AutoShape 39" descr="Resultado de imagen para boton agregar icono">
          <a:extLst>
            <a:ext uri="{FF2B5EF4-FFF2-40B4-BE49-F238E27FC236}">
              <a16:creationId xmlns:a16="http://schemas.microsoft.com/office/drawing/2014/main" id="{5770F5BC-1620-4B3D-94F7-608A2963EDB7}"/>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68" name="AutoShape 40" descr="Resultado de imagen para boton agregar icono">
          <a:extLst>
            <a:ext uri="{FF2B5EF4-FFF2-40B4-BE49-F238E27FC236}">
              <a16:creationId xmlns:a16="http://schemas.microsoft.com/office/drawing/2014/main" id="{6F8A6AB1-D3BA-4CE9-A863-F84921A3F323}"/>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69" name="AutoShape 42" descr="Z">
          <a:extLst>
            <a:ext uri="{FF2B5EF4-FFF2-40B4-BE49-F238E27FC236}">
              <a16:creationId xmlns:a16="http://schemas.microsoft.com/office/drawing/2014/main" id="{94E12E0D-ECBD-43A6-B668-1E0F564C0B52}"/>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CFEA5A74-199E-4720-8265-FF97F50D69C9}"/>
            </a:ext>
          </a:extLst>
        </xdr:cNvPr>
        <xdr:cNvSpPr>
          <a:spLocks noChangeArrowheads="1"/>
        </xdr:cNvSpPr>
      </xdr:nvSpPr>
      <xdr:spPr bwMode="auto">
        <a:xfrm>
          <a:off x="11982450" y="2800350"/>
          <a:ext cx="0" cy="533400"/>
        </a:xfrm>
        <a:prstGeom prst="rect">
          <a:avLst/>
        </a:prstGeom>
        <a:noFill/>
        <a:ln>
          <a:noFill/>
        </a:ln>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21"/>
  <sheetViews>
    <sheetView showGridLines="0" tabSelected="1" topLeftCell="D14" zoomScale="60" zoomScaleNormal="60" workbookViewId="0">
      <pane xSplit="5880" topLeftCell="AL1" activePane="topRight"/>
      <selection activeCell="AT26" sqref="AT26"/>
      <selection pane="topRight" activeCell="AT20" sqref="AT20"/>
    </sheetView>
  </sheetViews>
  <sheetFormatPr baseColWidth="10" defaultColWidth="0" defaultRowHeight="15" zeroHeight="1" x14ac:dyDescent="0.25"/>
  <cols>
    <col min="1" max="1" width="23.42578125" customWidth="1"/>
    <col min="2" max="2" width="69" customWidth="1"/>
    <col min="3" max="3" width="36.42578125" customWidth="1"/>
    <col min="4" max="4" width="69.28515625" style="72" customWidth="1"/>
    <col min="5" max="5" width="18.28515625" customWidth="1"/>
    <col min="6" max="6" width="24.28515625" customWidth="1"/>
    <col min="7" max="7" width="50.7109375" customWidth="1"/>
    <col min="8" max="8" width="87.42578125" customWidth="1"/>
    <col min="9" max="9" width="33.85546875" customWidth="1"/>
    <col min="10" max="10" width="28" customWidth="1"/>
    <col min="11" max="11" width="35" customWidth="1"/>
    <col min="12" max="12" width="8.140625" customWidth="1"/>
    <col min="13" max="13" width="8.7109375" customWidth="1"/>
    <col min="14" max="14" width="9.42578125" customWidth="1"/>
    <col min="15" max="15" width="8.140625" customWidth="1"/>
    <col min="16" max="16" width="20.85546875" customWidth="1"/>
    <col min="17" max="17" width="14.42578125" customWidth="1"/>
    <col min="18" max="18" width="18.140625" customWidth="1"/>
    <col min="19" max="19" width="14.7109375" customWidth="1"/>
    <col min="20" max="20" width="45.7109375" customWidth="1"/>
    <col min="21" max="21" width="11.42578125" customWidth="1"/>
    <col min="22" max="22" width="18.85546875" customWidth="1"/>
    <col min="23" max="23" width="14.140625" customWidth="1"/>
    <col min="24" max="24" width="18.42578125" customWidth="1"/>
    <col min="25" max="25" width="38.7109375" customWidth="1"/>
    <col min="26" max="26" width="17.7109375" customWidth="1"/>
    <col min="27" max="27" width="19.7109375" customWidth="1"/>
    <col min="28" max="29" width="16.42578125" customWidth="1"/>
    <col min="30" max="30" width="67.140625" customWidth="1"/>
    <col min="31" max="31" width="17.85546875" customWidth="1"/>
    <col min="32" max="32" width="14.7109375" customWidth="1"/>
    <col min="33" max="33" width="13.42578125" customWidth="1"/>
    <col min="34" max="34" width="12.7109375" customWidth="1"/>
    <col min="35" max="35" width="43.5703125" customWidth="1"/>
    <col min="36" max="36" width="31.42578125" customWidth="1"/>
    <col min="37" max="38" width="11.42578125" customWidth="1"/>
    <col min="39" max="39" width="14.85546875" customWidth="1"/>
    <col min="40" max="40" width="25.42578125" customWidth="1"/>
    <col min="41" max="41" width="20.7109375" customWidth="1"/>
    <col min="42" max="42" width="24.140625" customWidth="1"/>
    <col min="43" max="43" width="19.140625" customWidth="1"/>
    <col min="44" max="44" width="18.42578125" customWidth="1"/>
    <col min="45" max="45" width="21.85546875" customWidth="1"/>
    <col min="46" max="46" width="19.85546875" customWidth="1"/>
  </cols>
  <sheetData>
    <row r="1" spans="1:46" ht="35.25" customHeight="1" x14ac:dyDescent="0.25">
      <c r="A1" s="260" t="s">
        <v>0</v>
      </c>
      <c r="B1" s="261"/>
      <c r="C1" s="261"/>
      <c r="D1" s="261"/>
      <c r="E1" s="261"/>
      <c r="F1" s="261"/>
      <c r="G1" s="261"/>
      <c r="H1" s="262"/>
      <c r="I1" s="266"/>
      <c r="J1" s="266"/>
      <c r="K1" s="266"/>
      <c r="L1" s="266"/>
      <c r="M1" s="266"/>
      <c r="N1" s="266"/>
      <c r="O1" s="266"/>
      <c r="P1" s="266"/>
      <c r="Q1" s="266"/>
      <c r="R1" s="266"/>
      <c r="S1" s="266"/>
      <c r="T1" s="266"/>
      <c r="U1" s="266"/>
      <c r="V1" s="266"/>
      <c r="W1" s="266"/>
      <c r="X1" s="266"/>
      <c r="Y1" s="266"/>
      <c r="Z1" s="266"/>
      <c r="AA1" s="266"/>
      <c r="AB1" s="266"/>
      <c r="AC1" s="266"/>
      <c r="AD1" s="266"/>
      <c r="AE1" s="266"/>
    </row>
    <row r="2" spans="1:46" ht="20.25" customHeight="1" thickBot="1" x14ac:dyDescent="0.3">
      <c r="A2" s="263" t="s">
        <v>1</v>
      </c>
      <c r="B2" s="264"/>
      <c r="C2" s="264"/>
      <c r="D2" s="264"/>
      <c r="E2" s="264"/>
      <c r="F2" s="264"/>
      <c r="G2" s="264"/>
      <c r="H2" s="265"/>
      <c r="I2" s="266"/>
      <c r="J2" s="266"/>
      <c r="K2" s="266"/>
      <c r="L2" s="266"/>
      <c r="M2" s="266"/>
      <c r="N2" s="266"/>
      <c r="O2" s="266"/>
      <c r="P2" s="266"/>
      <c r="Q2" s="266"/>
      <c r="R2" s="266"/>
      <c r="S2" s="266"/>
      <c r="T2" s="266"/>
      <c r="U2" s="266"/>
      <c r="V2" s="266"/>
      <c r="W2" s="266"/>
      <c r="X2" s="266"/>
      <c r="Y2" s="266"/>
      <c r="Z2" s="266"/>
      <c r="AA2" s="266"/>
      <c r="AB2" s="266"/>
      <c r="AC2" s="266"/>
      <c r="AD2" s="266"/>
      <c r="AE2" s="266"/>
    </row>
    <row r="3" spans="1:46" ht="18" customHeight="1" x14ac:dyDescent="0.25">
      <c r="A3" s="48" t="s">
        <v>2</v>
      </c>
      <c r="B3" s="74">
        <v>2019</v>
      </c>
      <c r="C3" s="267" t="s">
        <v>3</v>
      </c>
      <c r="D3" s="268"/>
      <c r="E3" s="268"/>
      <c r="F3" s="268"/>
      <c r="G3" s="268"/>
      <c r="H3" s="269"/>
      <c r="I3" s="266"/>
      <c r="J3" s="266"/>
      <c r="K3" s="266"/>
      <c r="L3" s="266"/>
      <c r="M3" s="266"/>
      <c r="N3" s="266"/>
      <c r="O3" s="266"/>
      <c r="P3" s="266"/>
      <c r="Q3" s="266"/>
      <c r="R3" s="266"/>
      <c r="S3" s="266"/>
      <c r="T3" s="266"/>
      <c r="U3" s="266"/>
      <c r="V3" s="266"/>
      <c r="W3" s="266"/>
      <c r="X3" s="266"/>
      <c r="Y3" s="266"/>
      <c r="Z3" s="266"/>
      <c r="AA3" s="266"/>
      <c r="AB3" s="266"/>
      <c r="AC3" s="266"/>
      <c r="AD3" s="266"/>
      <c r="AE3" s="266"/>
      <c r="AF3" s="1"/>
      <c r="AG3" s="1"/>
      <c r="AH3" s="1"/>
      <c r="AI3" s="1"/>
      <c r="AJ3" s="1"/>
      <c r="AK3" s="1"/>
      <c r="AL3" s="1"/>
      <c r="AM3" s="1"/>
      <c r="AN3" s="1"/>
      <c r="AO3" s="1"/>
      <c r="AP3" s="1"/>
      <c r="AQ3" s="1"/>
      <c r="AR3" s="1"/>
      <c r="AS3" s="1"/>
      <c r="AT3" s="1"/>
    </row>
    <row r="4" spans="1:46" ht="57" customHeight="1" x14ac:dyDescent="0.25">
      <c r="A4" s="48" t="s">
        <v>4</v>
      </c>
      <c r="B4" s="74"/>
      <c r="C4" s="75" t="s">
        <v>5</v>
      </c>
      <c r="D4" s="173" t="s">
        <v>6</v>
      </c>
      <c r="E4" s="270" t="s">
        <v>7</v>
      </c>
      <c r="F4" s="270"/>
      <c r="G4" s="270"/>
      <c r="H4" s="271"/>
      <c r="I4" s="266"/>
      <c r="J4" s="266"/>
      <c r="K4" s="266"/>
      <c r="L4" s="266"/>
      <c r="M4" s="266"/>
      <c r="N4" s="266"/>
      <c r="O4" s="266"/>
      <c r="P4" s="266"/>
      <c r="Q4" s="266"/>
      <c r="R4" s="266"/>
      <c r="S4" s="266"/>
      <c r="T4" s="266"/>
      <c r="U4" s="266"/>
      <c r="V4" s="266"/>
      <c r="W4" s="266"/>
      <c r="X4" s="266"/>
      <c r="Y4" s="266"/>
      <c r="Z4" s="266"/>
      <c r="AA4" s="266"/>
      <c r="AB4" s="266"/>
      <c r="AC4" s="266"/>
      <c r="AD4" s="266"/>
      <c r="AE4" s="266"/>
      <c r="AF4" s="1"/>
      <c r="AG4" s="1"/>
      <c r="AH4" s="1"/>
      <c r="AI4" s="1"/>
      <c r="AJ4" s="1"/>
      <c r="AK4" s="1"/>
      <c r="AL4" s="1"/>
      <c r="AM4" s="1"/>
      <c r="AN4" s="1"/>
      <c r="AO4" s="1"/>
      <c r="AP4" s="1"/>
      <c r="AQ4" s="1"/>
      <c r="AR4" s="1"/>
      <c r="AS4" s="1"/>
      <c r="AT4" s="1"/>
    </row>
    <row r="5" spans="1:46" ht="102" customHeight="1" x14ac:dyDescent="0.25">
      <c r="A5" s="48" t="s">
        <v>8</v>
      </c>
      <c r="B5" s="74" t="s">
        <v>9</v>
      </c>
      <c r="C5" s="84">
        <v>1</v>
      </c>
      <c r="D5" s="85">
        <v>43809</v>
      </c>
      <c r="E5" s="203" t="s">
        <v>10</v>
      </c>
      <c r="F5" s="203"/>
      <c r="G5" s="203"/>
      <c r="H5" s="204"/>
      <c r="I5" s="266"/>
      <c r="J5" s="266"/>
      <c r="K5" s="266"/>
      <c r="L5" s="266"/>
      <c r="M5" s="266"/>
      <c r="N5" s="266"/>
      <c r="O5" s="266"/>
      <c r="P5" s="266"/>
      <c r="Q5" s="266"/>
      <c r="R5" s="266"/>
      <c r="S5" s="266"/>
      <c r="T5" s="266"/>
      <c r="U5" s="266"/>
      <c r="V5" s="266"/>
      <c r="W5" s="266"/>
      <c r="X5" s="266"/>
      <c r="Y5" s="266"/>
      <c r="Z5" s="266"/>
      <c r="AA5" s="266"/>
      <c r="AB5" s="266"/>
      <c r="AC5" s="266"/>
      <c r="AD5" s="266"/>
      <c r="AE5" s="266"/>
      <c r="AF5" s="1"/>
      <c r="AG5" s="1"/>
      <c r="AH5" s="1"/>
      <c r="AI5" s="1"/>
      <c r="AJ5" s="1"/>
      <c r="AK5" s="1"/>
      <c r="AL5" s="1"/>
      <c r="AM5" s="1"/>
      <c r="AN5" s="1"/>
      <c r="AO5" s="1"/>
      <c r="AP5" s="1"/>
      <c r="AQ5" s="1"/>
      <c r="AR5" s="1"/>
      <c r="AS5" s="1"/>
      <c r="AT5" s="1"/>
    </row>
    <row r="6" spans="1:46" ht="89.25" customHeight="1" x14ac:dyDescent="0.25">
      <c r="A6" s="48"/>
      <c r="B6" s="74"/>
      <c r="C6" s="84">
        <v>2</v>
      </c>
      <c r="D6" s="85">
        <v>43550</v>
      </c>
      <c r="E6" s="203" t="s">
        <v>11</v>
      </c>
      <c r="F6" s="203"/>
      <c r="G6" s="203"/>
      <c r="H6" s="204"/>
      <c r="I6" s="266"/>
      <c r="J6" s="266"/>
      <c r="K6" s="266"/>
      <c r="L6" s="266"/>
      <c r="M6" s="266"/>
      <c r="N6" s="266"/>
      <c r="O6" s="266"/>
      <c r="P6" s="266"/>
      <c r="Q6" s="266"/>
      <c r="R6" s="266"/>
      <c r="S6" s="266"/>
      <c r="T6" s="266"/>
      <c r="U6" s="266"/>
      <c r="V6" s="266"/>
      <c r="W6" s="266"/>
      <c r="X6" s="266"/>
      <c r="Y6" s="266"/>
      <c r="Z6" s="266"/>
      <c r="AA6" s="266"/>
      <c r="AB6" s="266"/>
      <c r="AC6" s="266"/>
      <c r="AD6" s="266"/>
      <c r="AE6" s="266"/>
      <c r="AF6" s="21"/>
      <c r="AG6" s="21"/>
      <c r="AH6" s="21"/>
      <c r="AI6" s="21"/>
      <c r="AJ6" s="21"/>
      <c r="AK6" s="21"/>
      <c r="AL6" s="21"/>
      <c r="AM6" s="21"/>
      <c r="AN6" s="21"/>
      <c r="AO6" s="21"/>
      <c r="AP6" s="2"/>
      <c r="AQ6" s="21"/>
      <c r="AR6" s="21"/>
      <c r="AS6" s="21"/>
      <c r="AT6" s="21"/>
    </row>
    <row r="7" spans="1:46" ht="77.25" customHeight="1" x14ac:dyDescent="0.25">
      <c r="A7" s="155"/>
      <c r="B7" s="156"/>
      <c r="C7" s="84">
        <v>3</v>
      </c>
      <c r="D7" s="85">
        <v>43578</v>
      </c>
      <c r="E7" s="203" t="s">
        <v>12</v>
      </c>
      <c r="F7" s="203"/>
      <c r="G7" s="203"/>
      <c r="H7" s="204"/>
      <c r="I7" s="266"/>
      <c r="J7" s="266"/>
      <c r="K7" s="266"/>
      <c r="L7" s="266"/>
      <c r="M7" s="266"/>
      <c r="N7" s="266"/>
      <c r="O7" s="266"/>
      <c r="P7" s="266"/>
      <c r="Q7" s="266"/>
      <c r="R7" s="266"/>
      <c r="S7" s="266"/>
      <c r="T7" s="266"/>
      <c r="U7" s="266"/>
      <c r="V7" s="266"/>
      <c r="W7" s="266"/>
      <c r="X7" s="266"/>
      <c r="Y7" s="266"/>
      <c r="Z7" s="266"/>
      <c r="AA7" s="266"/>
      <c r="AB7" s="266"/>
      <c r="AC7" s="266"/>
      <c r="AD7" s="266"/>
      <c r="AE7" s="266"/>
      <c r="AF7" s="194"/>
      <c r="AG7" s="194"/>
      <c r="AH7" s="194"/>
      <c r="AI7" s="194"/>
      <c r="AJ7" s="194"/>
      <c r="AK7" s="194"/>
      <c r="AL7" s="194"/>
      <c r="AM7" s="194"/>
      <c r="AN7" s="194"/>
      <c r="AO7" s="194"/>
      <c r="AP7" s="194"/>
      <c r="AQ7" s="194"/>
      <c r="AR7" s="194"/>
      <c r="AS7" s="194"/>
      <c r="AT7" s="194"/>
    </row>
    <row r="8" spans="1:46" ht="72" customHeight="1" x14ac:dyDescent="0.25">
      <c r="A8" s="158"/>
      <c r="B8" s="159"/>
      <c r="C8" s="160">
        <v>4</v>
      </c>
      <c r="D8" s="161">
        <v>43675</v>
      </c>
      <c r="E8" s="205" t="s">
        <v>13</v>
      </c>
      <c r="F8" s="205"/>
      <c r="G8" s="205"/>
      <c r="H8" s="206"/>
      <c r="I8" s="266"/>
      <c r="J8" s="266"/>
      <c r="K8" s="266"/>
      <c r="L8" s="266"/>
      <c r="M8" s="266"/>
      <c r="N8" s="266"/>
      <c r="O8" s="266"/>
      <c r="P8" s="266"/>
      <c r="Q8" s="266"/>
      <c r="R8" s="266"/>
      <c r="S8" s="266"/>
      <c r="T8" s="266"/>
      <c r="U8" s="266"/>
      <c r="V8" s="266"/>
      <c r="W8" s="266"/>
      <c r="X8" s="266"/>
      <c r="Y8" s="266"/>
      <c r="Z8" s="266"/>
      <c r="AA8" s="266"/>
      <c r="AB8" s="266"/>
      <c r="AC8" s="266"/>
      <c r="AD8" s="266"/>
      <c r="AE8" s="266"/>
      <c r="AF8" s="194"/>
      <c r="AG8" s="194"/>
      <c r="AH8" s="194"/>
      <c r="AI8" s="194"/>
      <c r="AJ8" s="194"/>
      <c r="AK8" s="194"/>
      <c r="AL8" s="194"/>
      <c r="AM8" s="194"/>
      <c r="AN8" s="194"/>
      <c r="AO8" s="194"/>
      <c r="AP8" s="194"/>
      <c r="AQ8" s="194"/>
      <c r="AR8" s="194"/>
      <c r="AS8" s="194"/>
      <c r="AT8" s="194"/>
    </row>
    <row r="9" spans="1:46" ht="32.25" customHeight="1" x14ac:dyDescent="0.25">
      <c r="A9" s="157"/>
      <c r="B9" s="157"/>
      <c r="C9" s="162">
        <v>5</v>
      </c>
      <c r="D9" s="85">
        <v>43717</v>
      </c>
      <c r="E9" s="203" t="s">
        <v>14</v>
      </c>
      <c r="F9" s="203"/>
      <c r="G9" s="203"/>
      <c r="H9" s="203"/>
      <c r="I9" s="9"/>
      <c r="J9" s="9"/>
      <c r="K9" s="9"/>
      <c r="L9" s="9"/>
      <c r="M9" s="9"/>
      <c r="N9" s="9"/>
      <c r="O9" s="9"/>
      <c r="P9" s="9"/>
      <c r="Q9" s="9"/>
      <c r="R9" s="9"/>
      <c r="S9" s="9"/>
      <c r="T9" s="170"/>
      <c r="U9" s="9"/>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row>
    <row r="10" spans="1:46" ht="93" customHeight="1" x14ac:dyDescent="0.25">
      <c r="A10" s="157"/>
      <c r="B10" s="157"/>
      <c r="C10" s="184">
        <v>6</v>
      </c>
      <c r="D10" s="161">
        <v>43782</v>
      </c>
      <c r="E10" s="205" t="s">
        <v>15</v>
      </c>
      <c r="F10" s="205"/>
      <c r="G10" s="205"/>
      <c r="H10" s="205"/>
      <c r="I10" s="167"/>
      <c r="J10" s="167"/>
      <c r="K10" s="167"/>
      <c r="L10" s="195"/>
      <c r="M10" s="195"/>
      <c r="N10" s="195"/>
      <c r="O10" s="195"/>
      <c r="P10" s="172"/>
      <c r="Q10" s="172"/>
      <c r="R10" s="172"/>
      <c r="S10" s="172"/>
      <c r="T10" s="172"/>
      <c r="U10" s="172"/>
      <c r="V10" s="195"/>
      <c r="W10" s="195"/>
      <c r="X10" s="171"/>
      <c r="Y10" s="171"/>
      <c r="Z10" s="171"/>
      <c r="AA10" s="195"/>
      <c r="AB10" s="195"/>
      <c r="AC10" s="171"/>
      <c r="AD10" s="171"/>
      <c r="AE10" s="171"/>
      <c r="AF10" s="195"/>
      <c r="AG10" s="195"/>
      <c r="AH10" s="171"/>
      <c r="AI10" s="171"/>
      <c r="AJ10" s="171"/>
      <c r="AK10" s="195"/>
      <c r="AL10" s="195"/>
      <c r="AM10" s="171"/>
      <c r="AN10" s="171"/>
      <c r="AO10" s="171"/>
      <c r="AP10" s="195"/>
      <c r="AQ10" s="195"/>
      <c r="AR10" s="195"/>
      <c r="AS10" s="171"/>
      <c r="AT10" s="171"/>
    </row>
    <row r="11" spans="1:46" ht="93" customHeight="1" x14ac:dyDescent="0.25">
      <c r="A11" s="2"/>
      <c r="B11" s="2"/>
      <c r="C11" s="191">
        <v>7</v>
      </c>
      <c r="D11" s="192">
        <v>43853</v>
      </c>
      <c r="E11" s="207" t="s">
        <v>16</v>
      </c>
      <c r="F11" s="207"/>
      <c r="G11" s="207"/>
      <c r="H11" s="207"/>
      <c r="I11" s="167"/>
      <c r="J11" s="167"/>
      <c r="K11" s="167"/>
      <c r="L11" s="171"/>
      <c r="M11" s="171"/>
      <c r="N11" s="171"/>
      <c r="O11" s="171"/>
      <c r="P11" s="172"/>
      <c r="Q11" s="172"/>
      <c r="R11" s="172"/>
      <c r="S11" s="172"/>
      <c r="T11" s="172"/>
      <c r="U11" s="172"/>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row>
    <row r="12" spans="1:46" ht="93" customHeight="1" x14ac:dyDescent="0.25">
      <c r="A12" s="2"/>
      <c r="B12" s="157"/>
      <c r="C12" s="162">
        <v>8</v>
      </c>
      <c r="D12" s="85">
        <v>43865</v>
      </c>
      <c r="E12" s="208" t="s">
        <v>340</v>
      </c>
      <c r="F12" s="209"/>
      <c r="G12" s="209"/>
      <c r="H12" s="209"/>
      <c r="I12" s="167"/>
      <c r="J12" s="167"/>
      <c r="K12" s="167"/>
      <c r="L12" s="183"/>
      <c r="M12" s="183"/>
      <c r="N12" s="183"/>
      <c r="O12" s="183"/>
      <c r="P12" s="182"/>
      <c r="Q12" s="182"/>
      <c r="R12" s="182"/>
      <c r="S12" s="182"/>
      <c r="T12" s="182"/>
      <c r="U12" s="182"/>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row>
    <row r="13" spans="1:46" ht="33.75" customHeight="1" thickBot="1" x14ac:dyDescent="0.3">
      <c r="A13" s="1"/>
      <c r="B13" s="1"/>
      <c r="C13" s="1"/>
      <c r="D13" s="69"/>
      <c r="E13" s="1"/>
      <c r="F13" s="1"/>
      <c r="G13" s="1"/>
      <c r="H13" s="1"/>
      <c r="I13" s="1"/>
      <c r="J13" s="1"/>
      <c r="K13" s="1"/>
      <c r="L13" s="1"/>
      <c r="M13" s="1"/>
      <c r="N13" s="1"/>
      <c r="O13" s="1"/>
      <c r="P13" s="1"/>
      <c r="Q13" s="1"/>
      <c r="R13" s="1"/>
      <c r="S13" s="1"/>
      <c r="T13" s="1"/>
      <c r="U13" s="1"/>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1:46" ht="15" customHeight="1" x14ac:dyDescent="0.25">
      <c r="A14" s="248" t="s">
        <v>17</v>
      </c>
      <c r="B14" s="249"/>
      <c r="C14" s="65"/>
      <c r="D14" s="196"/>
      <c r="E14" s="197"/>
      <c r="F14" s="197"/>
      <c r="G14" s="197"/>
      <c r="H14" s="197"/>
      <c r="I14" s="197"/>
      <c r="J14" s="197"/>
      <c r="K14" s="197"/>
      <c r="L14" s="197"/>
      <c r="M14" s="197"/>
      <c r="N14" s="197"/>
      <c r="O14" s="197"/>
      <c r="P14" s="197"/>
      <c r="Q14" s="197"/>
      <c r="R14" s="197"/>
      <c r="S14" s="197"/>
      <c r="T14" s="197"/>
      <c r="U14" s="197"/>
      <c r="V14" s="200" t="s">
        <v>18</v>
      </c>
      <c r="W14" s="200"/>
      <c r="X14" s="200"/>
      <c r="Y14" s="200"/>
      <c r="Z14" s="200"/>
      <c r="AA14" s="201" t="s">
        <v>18</v>
      </c>
      <c r="AB14" s="201"/>
      <c r="AC14" s="201"/>
      <c r="AD14" s="201"/>
      <c r="AE14" s="201"/>
      <c r="AF14" s="200" t="s">
        <v>18</v>
      </c>
      <c r="AG14" s="200"/>
      <c r="AH14" s="200"/>
      <c r="AI14" s="200"/>
      <c r="AJ14" s="200"/>
      <c r="AK14" s="218" t="s">
        <v>18</v>
      </c>
      <c r="AL14" s="218"/>
      <c r="AM14" s="218"/>
      <c r="AN14" s="218"/>
      <c r="AO14" s="218"/>
      <c r="AP14" s="220" t="s">
        <v>18</v>
      </c>
      <c r="AQ14" s="220"/>
      <c r="AR14" s="220"/>
      <c r="AS14" s="220"/>
      <c r="AT14" s="220"/>
    </row>
    <row r="15" spans="1:46" ht="15.75" customHeight="1" thickBot="1" x14ac:dyDescent="0.3">
      <c r="A15" s="250"/>
      <c r="B15" s="251"/>
      <c r="C15" s="66"/>
      <c r="D15" s="198"/>
      <c r="E15" s="199"/>
      <c r="F15" s="199"/>
      <c r="G15" s="199"/>
      <c r="H15" s="199"/>
      <c r="I15" s="199"/>
      <c r="J15" s="199"/>
      <c r="K15" s="199"/>
      <c r="L15" s="199"/>
      <c r="M15" s="199"/>
      <c r="N15" s="199"/>
      <c r="O15" s="199"/>
      <c r="P15" s="199"/>
      <c r="Q15" s="199"/>
      <c r="R15" s="199"/>
      <c r="S15" s="199"/>
      <c r="T15" s="199"/>
      <c r="U15" s="199"/>
      <c r="V15" s="202" t="s">
        <v>19</v>
      </c>
      <c r="W15" s="202"/>
      <c r="X15" s="202"/>
      <c r="Y15" s="202"/>
      <c r="Z15" s="202"/>
      <c r="AA15" s="201" t="s">
        <v>20</v>
      </c>
      <c r="AB15" s="201"/>
      <c r="AC15" s="201"/>
      <c r="AD15" s="201"/>
      <c r="AE15" s="201"/>
      <c r="AF15" s="202" t="s">
        <v>21</v>
      </c>
      <c r="AG15" s="202"/>
      <c r="AH15" s="202"/>
      <c r="AI15" s="202"/>
      <c r="AJ15" s="202"/>
      <c r="AK15" s="218" t="s">
        <v>22</v>
      </c>
      <c r="AL15" s="218"/>
      <c r="AM15" s="218"/>
      <c r="AN15" s="218"/>
      <c r="AO15" s="218"/>
      <c r="AP15" s="219" t="s">
        <v>23</v>
      </c>
      <c r="AQ15" s="219"/>
      <c r="AR15" s="219"/>
      <c r="AS15" s="219"/>
      <c r="AT15" s="219"/>
    </row>
    <row r="16" spans="1:46" ht="15" customHeight="1" thickBot="1" x14ac:dyDescent="0.3">
      <c r="A16" s="252"/>
      <c r="B16" s="253"/>
      <c r="C16" s="174"/>
      <c r="D16" s="257" t="s">
        <v>24</v>
      </c>
      <c r="E16" s="258"/>
      <c r="F16" s="257"/>
      <c r="G16" s="257"/>
      <c r="H16" s="257"/>
      <c r="I16" s="257"/>
      <c r="J16" s="257"/>
      <c r="K16" s="257"/>
      <c r="L16" s="257"/>
      <c r="M16" s="257"/>
      <c r="N16" s="257"/>
      <c r="O16" s="257"/>
      <c r="P16" s="257"/>
      <c r="Q16" s="257"/>
      <c r="R16" s="257"/>
      <c r="S16" s="259"/>
      <c r="T16" s="176"/>
      <c r="U16" s="176"/>
      <c r="V16" s="213"/>
      <c r="W16" s="213"/>
      <c r="X16" s="237" t="s">
        <v>25</v>
      </c>
      <c r="Y16" s="213" t="s">
        <v>26</v>
      </c>
      <c r="Z16" s="213" t="s">
        <v>27</v>
      </c>
      <c r="AA16" s="228"/>
      <c r="AB16" s="228"/>
      <c r="AC16" s="228" t="s">
        <v>25</v>
      </c>
      <c r="AD16" s="228" t="s">
        <v>26</v>
      </c>
      <c r="AE16" s="228" t="s">
        <v>27</v>
      </c>
      <c r="AF16" s="213"/>
      <c r="AG16" s="213"/>
      <c r="AH16" s="213" t="s">
        <v>25</v>
      </c>
      <c r="AI16" s="213" t="s">
        <v>26</v>
      </c>
      <c r="AJ16" s="213" t="s">
        <v>27</v>
      </c>
      <c r="AK16" s="211"/>
      <c r="AL16" s="211"/>
      <c r="AM16" s="211" t="s">
        <v>25</v>
      </c>
      <c r="AN16" s="211" t="s">
        <v>26</v>
      </c>
      <c r="AO16" s="211" t="s">
        <v>27</v>
      </c>
      <c r="AP16" s="210" t="s">
        <v>28</v>
      </c>
      <c r="AQ16" s="210"/>
      <c r="AR16" s="210"/>
      <c r="AS16" s="210" t="s">
        <v>25</v>
      </c>
      <c r="AT16" s="216" t="s">
        <v>29</v>
      </c>
    </row>
    <row r="17" spans="1:46" ht="43.5" customHeight="1" thickBot="1" x14ac:dyDescent="0.3">
      <c r="A17" s="62" t="s">
        <v>30</v>
      </c>
      <c r="B17" s="63" t="s">
        <v>31</v>
      </c>
      <c r="C17" s="240" t="s">
        <v>32</v>
      </c>
      <c r="D17" s="73" t="s">
        <v>33</v>
      </c>
      <c r="E17" s="67" t="s">
        <v>34</v>
      </c>
      <c r="F17" s="53" t="s">
        <v>35</v>
      </c>
      <c r="G17" s="4" t="s">
        <v>36</v>
      </c>
      <c r="H17" s="4" t="s">
        <v>37</v>
      </c>
      <c r="I17" s="4" t="s">
        <v>38</v>
      </c>
      <c r="J17" s="4" t="s">
        <v>39</v>
      </c>
      <c r="K17" s="4" t="s">
        <v>40</v>
      </c>
      <c r="L17" s="4" t="s">
        <v>41</v>
      </c>
      <c r="M17" s="4" t="s">
        <v>42</v>
      </c>
      <c r="N17" s="4" t="s">
        <v>43</v>
      </c>
      <c r="O17" s="4" t="s">
        <v>44</v>
      </c>
      <c r="P17" s="4" t="s">
        <v>45</v>
      </c>
      <c r="Q17" s="4" t="s">
        <v>46</v>
      </c>
      <c r="R17" s="4" t="s">
        <v>47</v>
      </c>
      <c r="S17" s="4" t="s">
        <v>48</v>
      </c>
      <c r="T17" s="4" t="s">
        <v>49</v>
      </c>
      <c r="U17" s="4" t="s">
        <v>50</v>
      </c>
      <c r="V17" s="177" t="s">
        <v>51</v>
      </c>
      <c r="W17" s="177" t="s">
        <v>52</v>
      </c>
      <c r="X17" s="238"/>
      <c r="Y17" s="214"/>
      <c r="Z17" s="214"/>
      <c r="AA17" s="175" t="s">
        <v>51</v>
      </c>
      <c r="AB17" s="175" t="s">
        <v>52</v>
      </c>
      <c r="AC17" s="229"/>
      <c r="AD17" s="229"/>
      <c r="AE17" s="229"/>
      <c r="AF17" s="177" t="s">
        <v>51</v>
      </c>
      <c r="AG17" s="177" t="s">
        <v>52</v>
      </c>
      <c r="AH17" s="214"/>
      <c r="AI17" s="214"/>
      <c r="AJ17" s="214"/>
      <c r="AK17" s="180" t="s">
        <v>51</v>
      </c>
      <c r="AL17" s="180" t="s">
        <v>52</v>
      </c>
      <c r="AM17" s="212"/>
      <c r="AN17" s="212"/>
      <c r="AO17" s="212"/>
      <c r="AP17" s="181" t="s">
        <v>36</v>
      </c>
      <c r="AQ17" s="181" t="s">
        <v>51</v>
      </c>
      <c r="AR17" s="181" t="s">
        <v>52</v>
      </c>
      <c r="AS17" s="215"/>
      <c r="AT17" s="217"/>
    </row>
    <row r="18" spans="1:46" x14ac:dyDescent="0.25">
      <c r="A18" s="60"/>
      <c r="B18" s="61"/>
      <c r="C18" s="240"/>
      <c r="D18" s="76" t="s">
        <v>53</v>
      </c>
      <c r="E18" s="68"/>
      <c r="F18" s="54" t="s">
        <v>53</v>
      </c>
      <c r="G18" s="45" t="s">
        <v>53</v>
      </c>
      <c r="H18" s="45" t="s">
        <v>53</v>
      </c>
      <c r="I18" s="45" t="s">
        <v>53</v>
      </c>
      <c r="J18" s="45" t="s">
        <v>53</v>
      </c>
      <c r="K18" s="45" t="s">
        <v>53</v>
      </c>
      <c r="L18" s="46" t="s">
        <v>53</v>
      </c>
      <c r="M18" s="46" t="s">
        <v>53</v>
      </c>
      <c r="N18" s="46" t="s">
        <v>53</v>
      </c>
      <c r="O18" s="46" t="s">
        <v>53</v>
      </c>
      <c r="P18" s="45" t="s">
        <v>53</v>
      </c>
      <c r="Q18" s="45" t="s">
        <v>53</v>
      </c>
      <c r="R18" s="45" t="s">
        <v>53</v>
      </c>
      <c r="S18" s="45" t="s">
        <v>53</v>
      </c>
      <c r="T18" s="45"/>
      <c r="U18" s="45"/>
      <c r="V18" s="55" t="s">
        <v>53</v>
      </c>
      <c r="W18" s="55"/>
      <c r="X18" s="56" t="s">
        <v>53</v>
      </c>
      <c r="Y18" s="55" t="s">
        <v>53</v>
      </c>
      <c r="Z18" s="55" t="s">
        <v>53</v>
      </c>
      <c r="AA18" s="5" t="s">
        <v>53</v>
      </c>
      <c r="AB18" s="5" t="s">
        <v>53</v>
      </c>
      <c r="AC18" s="5" t="s">
        <v>53</v>
      </c>
      <c r="AD18" s="5" t="s">
        <v>53</v>
      </c>
      <c r="AE18" s="5" t="s">
        <v>53</v>
      </c>
      <c r="AF18" s="55" t="s">
        <v>53</v>
      </c>
      <c r="AG18" s="55" t="s">
        <v>53</v>
      </c>
      <c r="AH18" s="55"/>
      <c r="AI18" s="55" t="s">
        <v>53</v>
      </c>
      <c r="AJ18" s="55" t="s">
        <v>53</v>
      </c>
      <c r="AK18" s="57" t="s">
        <v>53</v>
      </c>
      <c r="AL18" s="57" t="s">
        <v>53</v>
      </c>
      <c r="AM18" s="57" t="s">
        <v>53</v>
      </c>
      <c r="AN18" s="57" t="s">
        <v>53</v>
      </c>
      <c r="AO18" s="57" t="s">
        <v>53</v>
      </c>
      <c r="AP18" s="58" t="s">
        <v>53</v>
      </c>
      <c r="AQ18" s="58"/>
      <c r="AR18" s="58" t="s">
        <v>53</v>
      </c>
      <c r="AS18" s="58" t="s">
        <v>53</v>
      </c>
      <c r="AT18" s="59" t="s">
        <v>53</v>
      </c>
    </row>
    <row r="19" spans="1:46" s="78" customFormat="1" ht="93" customHeight="1" x14ac:dyDescent="0.25">
      <c r="A19" s="80">
        <v>1</v>
      </c>
      <c r="B19" s="86" t="s">
        <v>54</v>
      </c>
      <c r="C19" s="86" t="s">
        <v>55</v>
      </c>
      <c r="D19" s="87" t="s">
        <v>56</v>
      </c>
      <c r="E19" s="88">
        <v>0.05</v>
      </c>
      <c r="F19" s="89" t="s">
        <v>57</v>
      </c>
      <c r="G19" s="87" t="s">
        <v>58</v>
      </c>
      <c r="H19" s="87" t="s">
        <v>59</v>
      </c>
      <c r="I19" s="88" t="s">
        <v>60</v>
      </c>
      <c r="J19" s="89" t="s">
        <v>61</v>
      </c>
      <c r="K19" s="89" t="s">
        <v>62</v>
      </c>
      <c r="L19" s="90">
        <v>0</v>
      </c>
      <c r="M19" s="91">
        <v>0.1</v>
      </c>
      <c r="N19" s="90">
        <v>0</v>
      </c>
      <c r="O19" s="90">
        <v>0</v>
      </c>
      <c r="P19" s="92">
        <f>SUM(L19:O19)</f>
        <v>0.1</v>
      </c>
      <c r="Q19" s="90" t="s">
        <v>63</v>
      </c>
      <c r="R19" s="87" t="s">
        <v>64</v>
      </c>
      <c r="S19" s="87" t="s">
        <v>65</v>
      </c>
      <c r="T19" s="93" t="s">
        <v>66</v>
      </c>
      <c r="U19" s="79"/>
      <c r="V19" s="100">
        <f>L19</f>
        <v>0</v>
      </c>
      <c r="W19" s="131"/>
      <c r="X19" s="107" t="s">
        <v>67</v>
      </c>
      <c r="Y19" s="107" t="s">
        <v>67</v>
      </c>
      <c r="Z19" s="107" t="s">
        <v>67</v>
      </c>
      <c r="AA19" s="133">
        <f>M19</f>
        <v>0.1</v>
      </c>
      <c r="AB19" s="134">
        <v>0</v>
      </c>
      <c r="AC19" s="107">
        <f>AB19/AA19</f>
        <v>0</v>
      </c>
      <c r="AD19" s="79" t="s">
        <v>68</v>
      </c>
      <c r="AE19" s="79" t="s">
        <v>69</v>
      </c>
      <c r="AF19" s="107" t="s">
        <v>67</v>
      </c>
      <c r="AG19" s="107" t="s">
        <v>67</v>
      </c>
      <c r="AH19" s="107" t="s">
        <v>67</v>
      </c>
      <c r="AI19" s="107" t="s">
        <v>67</v>
      </c>
      <c r="AJ19" s="107" t="s">
        <v>67</v>
      </c>
      <c r="AK19" s="100">
        <f>O19</f>
        <v>0</v>
      </c>
      <c r="AL19" s="169" t="s">
        <v>67</v>
      </c>
      <c r="AM19" s="107" t="s">
        <v>67</v>
      </c>
      <c r="AN19" s="169" t="s">
        <v>67</v>
      </c>
      <c r="AO19" s="169" t="s">
        <v>67</v>
      </c>
      <c r="AP19" s="93" t="str">
        <f>G19</f>
        <v>Porcentaje de incremento de la participación de los Ciudadanos en la Audiencia de Rendición de Cuentas</v>
      </c>
      <c r="AQ19" s="100">
        <f>P19</f>
        <v>0.1</v>
      </c>
      <c r="AR19" s="136">
        <f>AB19</f>
        <v>0</v>
      </c>
      <c r="AS19" s="107">
        <f>AR19/AQ19</f>
        <v>0</v>
      </c>
      <c r="AT19" s="79" t="s">
        <v>68</v>
      </c>
    </row>
    <row r="20" spans="1:46" s="78" customFormat="1" ht="93" customHeight="1" x14ac:dyDescent="0.25">
      <c r="A20" s="80">
        <v>2</v>
      </c>
      <c r="B20" s="86" t="s">
        <v>54</v>
      </c>
      <c r="C20" s="86" t="s">
        <v>55</v>
      </c>
      <c r="D20" s="87" t="s">
        <v>70</v>
      </c>
      <c r="E20" s="88">
        <v>0.12</v>
      </c>
      <c r="F20" s="89" t="s">
        <v>57</v>
      </c>
      <c r="G20" s="87" t="s">
        <v>71</v>
      </c>
      <c r="H20" s="87" t="s">
        <v>72</v>
      </c>
      <c r="I20" s="94">
        <v>0.22600000000000001</v>
      </c>
      <c r="J20" s="89" t="s">
        <v>73</v>
      </c>
      <c r="K20" s="89" t="s">
        <v>74</v>
      </c>
      <c r="L20" s="90">
        <v>0</v>
      </c>
      <c r="M20" s="91">
        <v>0.4</v>
      </c>
      <c r="N20" s="91">
        <v>0.55000000000000004</v>
      </c>
      <c r="O20" s="91">
        <v>0.65</v>
      </c>
      <c r="P20" s="92">
        <f>+O20</f>
        <v>0.65</v>
      </c>
      <c r="Q20" s="90" t="s">
        <v>75</v>
      </c>
      <c r="R20" s="87" t="s">
        <v>76</v>
      </c>
      <c r="S20" s="87" t="s">
        <v>65</v>
      </c>
      <c r="T20" s="93" t="s">
        <v>77</v>
      </c>
      <c r="U20" s="79"/>
      <c r="V20" s="100">
        <f t="shared" ref="V20:V35" si="0">L20</f>
        <v>0</v>
      </c>
      <c r="W20" s="137">
        <v>0.32800000000000001</v>
      </c>
      <c r="X20" s="107" t="s">
        <v>78</v>
      </c>
      <c r="Y20" s="132" t="s">
        <v>79</v>
      </c>
      <c r="Z20" s="132" t="s">
        <v>80</v>
      </c>
      <c r="AA20" s="133">
        <f t="shared" ref="AA20:AA34" si="1">M20</f>
        <v>0.4</v>
      </c>
      <c r="AB20" s="138">
        <v>0.26100000000000001</v>
      </c>
      <c r="AC20" s="107">
        <f>AB20/AA20</f>
        <v>0.65249999999999997</v>
      </c>
      <c r="AD20" s="79" t="s">
        <v>81</v>
      </c>
      <c r="AE20" s="79" t="s">
        <v>82</v>
      </c>
      <c r="AF20" s="100">
        <f t="shared" ref="AF20:AF32" si="2">N20</f>
        <v>0.55000000000000004</v>
      </c>
      <c r="AG20" s="166">
        <v>0.27500000000000002</v>
      </c>
      <c r="AH20" s="107">
        <f>AG20/AF20</f>
        <v>0.5</v>
      </c>
      <c r="AI20" s="79" t="s">
        <v>83</v>
      </c>
      <c r="AJ20" s="79" t="s">
        <v>84</v>
      </c>
      <c r="AK20" s="100">
        <f t="shared" ref="AK20:AK35" si="3">O20</f>
        <v>0.65</v>
      </c>
      <c r="AL20" s="131">
        <v>0.57199999999999995</v>
      </c>
      <c r="AM20" s="107">
        <f>AL20/AK20</f>
        <v>0.87999999999999989</v>
      </c>
      <c r="AN20" s="135" t="s">
        <v>339</v>
      </c>
      <c r="AO20" s="79" t="s">
        <v>85</v>
      </c>
      <c r="AP20" s="93" t="str">
        <f t="shared" ref="AP20:AP35" si="4">G20</f>
        <v>Porcentaje de Avance en el Cumplimiento Fisico del Plan de Desarrollo Local</v>
      </c>
      <c r="AQ20" s="100">
        <f t="shared" ref="AQ20:AQ35" si="5">P20</f>
        <v>0.65</v>
      </c>
      <c r="AR20" s="131">
        <v>0.57199999999999995</v>
      </c>
      <c r="AS20" s="107">
        <f>AR20/AQ20</f>
        <v>0.87999999999999989</v>
      </c>
      <c r="AT20" s="135" t="s">
        <v>339</v>
      </c>
    </row>
    <row r="21" spans="1:46" s="78" customFormat="1" ht="77.25" customHeight="1" x14ac:dyDescent="0.25">
      <c r="A21" s="80">
        <v>3</v>
      </c>
      <c r="B21" s="86" t="s">
        <v>86</v>
      </c>
      <c r="C21" s="86" t="s">
        <v>87</v>
      </c>
      <c r="D21" s="87" t="s">
        <v>88</v>
      </c>
      <c r="E21" s="88">
        <v>0.08</v>
      </c>
      <c r="F21" s="93" t="s">
        <v>57</v>
      </c>
      <c r="G21" s="86" t="s">
        <v>89</v>
      </c>
      <c r="H21" s="86" t="s">
        <v>90</v>
      </c>
      <c r="I21" s="95" t="s">
        <v>91</v>
      </c>
      <c r="J21" s="93" t="s">
        <v>73</v>
      </c>
      <c r="K21" s="93" t="s">
        <v>92</v>
      </c>
      <c r="L21" s="90">
        <v>0</v>
      </c>
      <c r="M21" s="91">
        <v>0.5</v>
      </c>
      <c r="N21" s="91">
        <v>0</v>
      </c>
      <c r="O21" s="91">
        <v>0.95</v>
      </c>
      <c r="P21" s="96">
        <v>0.95</v>
      </c>
      <c r="Q21" s="90" t="s">
        <v>93</v>
      </c>
      <c r="R21" s="86" t="s">
        <v>94</v>
      </c>
      <c r="S21" s="87" t="s">
        <v>65</v>
      </c>
      <c r="T21" s="93" t="s">
        <v>94</v>
      </c>
      <c r="U21" s="79"/>
      <c r="V21" s="100">
        <f t="shared" si="0"/>
        <v>0</v>
      </c>
      <c r="W21" s="137"/>
      <c r="X21" s="107" t="s">
        <v>67</v>
      </c>
      <c r="Y21" s="107" t="s">
        <v>67</v>
      </c>
      <c r="Z21" s="107" t="s">
        <v>67</v>
      </c>
      <c r="AA21" s="133">
        <f t="shared" si="1"/>
        <v>0.5</v>
      </c>
      <c r="AB21" s="138">
        <v>0.34920000000000001</v>
      </c>
      <c r="AC21" s="107">
        <f t="shared" ref="AC21:AC30" si="6">AB21/AA21</f>
        <v>0.69840000000000002</v>
      </c>
      <c r="AD21" s="79" t="s">
        <v>95</v>
      </c>
      <c r="AE21" s="79" t="s">
        <v>94</v>
      </c>
      <c r="AF21" s="107" t="s">
        <v>67</v>
      </c>
      <c r="AG21" s="107" t="s">
        <v>67</v>
      </c>
      <c r="AH21" s="107" t="s">
        <v>67</v>
      </c>
      <c r="AI21" s="107" t="s">
        <v>67</v>
      </c>
      <c r="AJ21" s="107" t="s">
        <v>67</v>
      </c>
      <c r="AK21" s="100">
        <f t="shared" si="3"/>
        <v>0.95</v>
      </c>
      <c r="AL21" s="131">
        <v>0.98870000000000002</v>
      </c>
      <c r="AM21" s="107">
        <v>1</v>
      </c>
      <c r="AN21" s="135" t="s">
        <v>96</v>
      </c>
      <c r="AO21" s="79" t="s">
        <v>94</v>
      </c>
      <c r="AP21" s="93" t="str">
        <f t="shared" si="4"/>
        <v>Porcentaje de Compromisos de la vigencia 2019</v>
      </c>
      <c r="AQ21" s="100">
        <f t="shared" si="5"/>
        <v>0.95</v>
      </c>
      <c r="AR21" s="131">
        <v>0.98870000000000002</v>
      </c>
      <c r="AS21" s="107">
        <v>1</v>
      </c>
      <c r="AT21" s="135" t="s">
        <v>96</v>
      </c>
    </row>
    <row r="22" spans="1:46" s="78" customFormat="1" ht="81.75" customHeight="1" x14ac:dyDescent="0.25">
      <c r="A22" s="80">
        <v>4</v>
      </c>
      <c r="B22" s="86" t="s">
        <v>86</v>
      </c>
      <c r="C22" s="86" t="s">
        <v>87</v>
      </c>
      <c r="D22" s="87" t="s">
        <v>97</v>
      </c>
      <c r="E22" s="88">
        <v>0.08</v>
      </c>
      <c r="F22" s="93" t="s">
        <v>98</v>
      </c>
      <c r="G22" s="86" t="s">
        <v>99</v>
      </c>
      <c r="H22" s="86" t="s">
        <v>100</v>
      </c>
      <c r="I22" s="95" t="s">
        <v>101</v>
      </c>
      <c r="J22" s="93" t="s">
        <v>73</v>
      </c>
      <c r="K22" s="93" t="s">
        <v>102</v>
      </c>
      <c r="L22" s="90">
        <v>0</v>
      </c>
      <c r="M22" s="91">
        <v>0.05</v>
      </c>
      <c r="N22" s="91">
        <v>0.2</v>
      </c>
      <c r="O22" s="91">
        <v>0.4</v>
      </c>
      <c r="P22" s="92">
        <v>0.4</v>
      </c>
      <c r="Q22" s="90" t="s">
        <v>93</v>
      </c>
      <c r="R22" s="86" t="s">
        <v>94</v>
      </c>
      <c r="S22" s="87" t="s">
        <v>65</v>
      </c>
      <c r="T22" s="93" t="s">
        <v>94</v>
      </c>
      <c r="U22" s="79"/>
      <c r="V22" s="100">
        <f t="shared" si="0"/>
        <v>0</v>
      </c>
      <c r="W22" s="79"/>
      <c r="X22" s="107" t="s">
        <v>67</v>
      </c>
      <c r="Y22" s="107" t="s">
        <v>67</v>
      </c>
      <c r="Z22" s="107" t="s">
        <v>67</v>
      </c>
      <c r="AA22" s="133">
        <f t="shared" si="1"/>
        <v>0.05</v>
      </c>
      <c r="AB22" s="138">
        <v>8.1600000000000006E-2</v>
      </c>
      <c r="AC22" s="107">
        <v>1</v>
      </c>
      <c r="AD22" s="79" t="s">
        <v>103</v>
      </c>
      <c r="AE22" s="79" t="s">
        <v>94</v>
      </c>
      <c r="AF22" s="100">
        <f t="shared" si="2"/>
        <v>0.2</v>
      </c>
      <c r="AG22" s="137">
        <v>0.28539999999999999</v>
      </c>
      <c r="AH22" s="107">
        <v>1</v>
      </c>
      <c r="AI22" s="79" t="s">
        <v>104</v>
      </c>
      <c r="AJ22" s="79" t="s">
        <v>94</v>
      </c>
      <c r="AK22" s="100">
        <f t="shared" si="3"/>
        <v>0.4</v>
      </c>
      <c r="AL22" s="131">
        <v>0.45979999999999999</v>
      </c>
      <c r="AM22" s="107">
        <v>1</v>
      </c>
      <c r="AN22" s="135" t="s">
        <v>105</v>
      </c>
      <c r="AO22" s="79" t="s">
        <v>94</v>
      </c>
      <c r="AP22" s="93" t="str">
        <f t="shared" si="4"/>
        <v>Porcentaje de Giros de la Vigencia 2019</v>
      </c>
      <c r="AQ22" s="100">
        <f t="shared" si="5"/>
        <v>0.4</v>
      </c>
      <c r="AR22" s="131">
        <v>0.45979999999999999</v>
      </c>
      <c r="AS22" s="107">
        <v>1</v>
      </c>
      <c r="AT22" s="135" t="s">
        <v>105</v>
      </c>
    </row>
    <row r="23" spans="1:46" s="78" customFormat="1" ht="101.25" customHeight="1" x14ac:dyDescent="0.25">
      <c r="A23" s="80">
        <v>5</v>
      </c>
      <c r="B23" s="86" t="s">
        <v>86</v>
      </c>
      <c r="C23" s="86" t="s">
        <v>87</v>
      </c>
      <c r="D23" s="87" t="s">
        <v>106</v>
      </c>
      <c r="E23" s="88">
        <v>0.05</v>
      </c>
      <c r="F23" s="93" t="s">
        <v>98</v>
      </c>
      <c r="G23" s="86" t="s">
        <v>107</v>
      </c>
      <c r="H23" s="86" t="s">
        <v>108</v>
      </c>
      <c r="I23" s="95" t="s">
        <v>109</v>
      </c>
      <c r="J23" s="93" t="s">
        <v>73</v>
      </c>
      <c r="K23" s="93" t="s">
        <v>102</v>
      </c>
      <c r="L23" s="91">
        <v>0.05</v>
      </c>
      <c r="M23" s="91">
        <v>0.2</v>
      </c>
      <c r="N23" s="91">
        <v>0.4</v>
      </c>
      <c r="O23" s="91">
        <v>0.5</v>
      </c>
      <c r="P23" s="92">
        <v>0.5</v>
      </c>
      <c r="Q23" s="90" t="s">
        <v>93</v>
      </c>
      <c r="R23" s="86" t="s">
        <v>94</v>
      </c>
      <c r="S23" s="87" t="s">
        <v>65</v>
      </c>
      <c r="T23" s="93" t="s">
        <v>94</v>
      </c>
      <c r="U23" s="79"/>
      <c r="V23" s="100">
        <f t="shared" si="0"/>
        <v>0.05</v>
      </c>
      <c r="W23" s="137">
        <v>0.56120000000000003</v>
      </c>
      <c r="X23" s="140">
        <v>1</v>
      </c>
      <c r="Y23" s="132" t="s">
        <v>110</v>
      </c>
      <c r="Z23" s="132" t="s">
        <v>94</v>
      </c>
      <c r="AA23" s="133">
        <f t="shared" si="1"/>
        <v>0.2</v>
      </c>
      <c r="AB23" s="138">
        <v>0.19070000000000001</v>
      </c>
      <c r="AC23" s="107">
        <f>AB23/AA23</f>
        <v>0.95350000000000001</v>
      </c>
      <c r="AD23" s="79" t="s">
        <v>111</v>
      </c>
      <c r="AE23" s="79" t="s">
        <v>94</v>
      </c>
      <c r="AF23" s="100">
        <f t="shared" si="2"/>
        <v>0.4</v>
      </c>
      <c r="AG23" s="137">
        <v>0.3846</v>
      </c>
      <c r="AH23" s="107">
        <f t="shared" ref="AH23" si="7">AG23/AF23</f>
        <v>0.96149999999999991</v>
      </c>
      <c r="AI23" s="79" t="s">
        <v>112</v>
      </c>
      <c r="AJ23" s="79" t="s">
        <v>94</v>
      </c>
      <c r="AK23" s="100">
        <f t="shared" si="3"/>
        <v>0.5</v>
      </c>
      <c r="AL23" s="131">
        <v>0.68179999999999996</v>
      </c>
      <c r="AM23" s="107">
        <v>1</v>
      </c>
      <c r="AN23" s="135" t="s">
        <v>113</v>
      </c>
      <c r="AO23" s="79" t="s">
        <v>94</v>
      </c>
      <c r="AP23" s="93" t="str">
        <f t="shared" si="4"/>
        <v>Porcentaje de Giros de Obligaciones por Pagar 2017 y anteirores</v>
      </c>
      <c r="AQ23" s="100">
        <f t="shared" si="5"/>
        <v>0.5</v>
      </c>
      <c r="AR23" s="131">
        <v>0.68179999999999996</v>
      </c>
      <c r="AS23" s="107">
        <v>1</v>
      </c>
      <c r="AT23" s="135" t="s">
        <v>113</v>
      </c>
    </row>
    <row r="24" spans="1:46" s="78" customFormat="1" ht="75" customHeight="1" x14ac:dyDescent="0.25">
      <c r="A24" s="80">
        <v>6</v>
      </c>
      <c r="B24" s="86" t="s">
        <v>86</v>
      </c>
      <c r="C24" s="86" t="s">
        <v>87</v>
      </c>
      <c r="D24" s="87" t="s">
        <v>114</v>
      </c>
      <c r="E24" s="88">
        <v>0.05</v>
      </c>
      <c r="F24" s="93" t="s">
        <v>98</v>
      </c>
      <c r="G24" s="86" t="s">
        <v>115</v>
      </c>
      <c r="H24" s="86" t="s">
        <v>116</v>
      </c>
      <c r="I24" s="95" t="s">
        <v>117</v>
      </c>
      <c r="J24" s="93" t="s">
        <v>73</v>
      </c>
      <c r="K24" s="93" t="s">
        <v>102</v>
      </c>
      <c r="L24" s="91">
        <v>0.1</v>
      </c>
      <c r="M24" s="91">
        <v>0.2</v>
      </c>
      <c r="N24" s="91">
        <v>0.4</v>
      </c>
      <c r="O24" s="91">
        <v>0.5</v>
      </c>
      <c r="P24" s="92">
        <f>+O24</f>
        <v>0.5</v>
      </c>
      <c r="Q24" s="90" t="s">
        <v>93</v>
      </c>
      <c r="R24" s="86" t="s">
        <v>94</v>
      </c>
      <c r="S24" s="87" t="s">
        <v>65</v>
      </c>
      <c r="T24" s="93" t="s">
        <v>94</v>
      </c>
      <c r="U24" s="79"/>
      <c r="V24" s="100">
        <f t="shared" si="0"/>
        <v>0.1</v>
      </c>
      <c r="W24" s="137">
        <v>0.14680000000000001</v>
      </c>
      <c r="X24" s="107">
        <v>1</v>
      </c>
      <c r="Y24" s="132" t="s">
        <v>118</v>
      </c>
      <c r="Z24" s="132" t="s">
        <v>94</v>
      </c>
      <c r="AA24" s="133">
        <f t="shared" si="1"/>
        <v>0.2</v>
      </c>
      <c r="AB24" s="138">
        <v>0.37180000000000002</v>
      </c>
      <c r="AC24" s="107">
        <v>1</v>
      </c>
      <c r="AD24" s="79" t="s">
        <v>119</v>
      </c>
      <c r="AE24" s="79" t="s">
        <v>94</v>
      </c>
      <c r="AF24" s="100">
        <f t="shared" si="2"/>
        <v>0.4</v>
      </c>
      <c r="AG24" s="137">
        <v>0.5181</v>
      </c>
      <c r="AH24" s="107">
        <v>1</v>
      </c>
      <c r="AI24" s="79" t="s">
        <v>120</v>
      </c>
      <c r="AJ24" s="79" t="s">
        <v>94</v>
      </c>
      <c r="AK24" s="100">
        <f t="shared" si="3"/>
        <v>0.5</v>
      </c>
      <c r="AL24" s="131">
        <v>0.85899999999999999</v>
      </c>
      <c r="AM24" s="107">
        <v>1</v>
      </c>
      <c r="AN24" s="135" t="s">
        <v>121</v>
      </c>
      <c r="AO24" s="79" t="s">
        <v>94</v>
      </c>
      <c r="AP24" s="93" t="str">
        <f t="shared" si="4"/>
        <v>Porcentaje de Giros de Obligaciones por Pagar 2018</v>
      </c>
      <c r="AQ24" s="100">
        <f t="shared" si="5"/>
        <v>0.5</v>
      </c>
      <c r="AR24" s="131">
        <v>0.85899999999999999</v>
      </c>
      <c r="AS24" s="107">
        <v>1</v>
      </c>
      <c r="AT24" s="135" t="s">
        <v>121</v>
      </c>
    </row>
    <row r="25" spans="1:46" s="78" customFormat="1" ht="75" customHeight="1" x14ac:dyDescent="0.25">
      <c r="A25" s="80">
        <v>7</v>
      </c>
      <c r="B25" s="86" t="s">
        <v>122</v>
      </c>
      <c r="C25" s="86" t="s">
        <v>123</v>
      </c>
      <c r="D25" s="86" t="s">
        <v>124</v>
      </c>
      <c r="E25" s="88">
        <v>0.06</v>
      </c>
      <c r="F25" s="90" t="s">
        <v>98</v>
      </c>
      <c r="G25" s="97" t="s">
        <v>125</v>
      </c>
      <c r="H25" s="97" t="s">
        <v>126</v>
      </c>
      <c r="I25" s="98">
        <v>5878</v>
      </c>
      <c r="J25" s="93" t="s">
        <v>61</v>
      </c>
      <c r="K25" s="99" t="s">
        <v>127</v>
      </c>
      <c r="L25" s="100"/>
      <c r="M25" s="100">
        <v>0.3</v>
      </c>
      <c r="N25" s="100"/>
      <c r="O25" s="100">
        <v>0.3</v>
      </c>
      <c r="P25" s="101">
        <v>0.6</v>
      </c>
      <c r="Q25" s="93" t="s">
        <v>63</v>
      </c>
      <c r="R25" s="100" t="s">
        <v>128</v>
      </c>
      <c r="S25" s="93" t="s">
        <v>129</v>
      </c>
      <c r="T25" s="93" t="s">
        <v>128</v>
      </c>
      <c r="U25" s="79"/>
      <c r="V25" s="100">
        <f t="shared" si="0"/>
        <v>0</v>
      </c>
      <c r="W25" s="79"/>
      <c r="X25" s="107" t="s">
        <v>67</v>
      </c>
      <c r="Y25" s="107" t="s">
        <v>67</v>
      </c>
      <c r="Z25" s="107" t="s">
        <v>67</v>
      </c>
      <c r="AA25" s="133">
        <f t="shared" si="1"/>
        <v>0.3</v>
      </c>
      <c r="AB25" s="134">
        <v>0.44</v>
      </c>
      <c r="AC25" s="107">
        <v>1</v>
      </c>
      <c r="AD25" s="79" t="s">
        <v>130</v>
      </c>
      <c r="AE25" s="79" t="s">
        <v>131</v>
      </c>
      <c r="AF25" s="107" t="s">
        <v>67</v>
      </c>
      <c r="AG25" s="107" t="s">
        <v>67</v>
      </c>
      <c r="AH25" s="107" t="s">
        <v>67</v>
      </c>
      <c r="AI25" s="107" t="s">
        <v>67</v>
      </c>
      <c r="AJ25" s="107" t="s">
        <v>67</v>
      </c>
      <c r="AK25" s="100">
        <f t="shared" si="3"/>
        <v>0.3</v>
      </c>
      <c r="AL25" s="131">
        <v>0.52</v>
      </c>
      <c r="AM25" s="107">
        <v>1</v>
      </c>
      <c r="AN25" s="185" t="s">
        <v>132</v>
      </c>
      <c r="AO25" s="79" t="s">
        <v>133</v>
      </c>
      <c r="AP25" s="93" t="str">
        <f t="shared" si="4"/>
        <v>Porcentaje de impulsos procesales por los inspectores en las Localidades</v>
      </c>
      <c r="AQ25" s="100">
        <f t="shared" si="5"/>
        <v>0.6</v>
      </c>
      <c r="AR25" s="139">
        <v>0.52</v>
      </c>
      <c r="AS25" s="107">
        <f t="shared" ref="AS25:AS33" si="8">AR25/AQ25</f>
        <v>0.8666666666666667</v>
      </c>
      <c r="AT25" s="185" t="s">
        <v>132</v>
      </c>
    </row>
    <row r="26" spans="1:46" s="78" customFormat="1" ht="75" customHeight="1" x14ac:dyDescent="0.25">
      <c r="A26" s="80">
        <v>8</v>
      </c>
      <c r="B26" s="86" t="s">
        <v>122</v>
      </c>
      <c r="C26" s="86" t="s">
        <v>123</v>
      </c>
      <c r="D26" s="86" t="s">
        <v>134</v>
      </c>
      <c r="E26" s="88">
        <v>0.06</v>
      </c>
      <c r="F26" s="90" t="s">
        <v>98</v>
      </c>
      <c r="G26" s="97" t="s">
        <v>125</v>
      </c>
      <c r="H26" s="97" t="s">
        <v>135</v>
      </c>
      <c r="I26" s="98">
        <v>891</v>
      </c>
      <c r="J26" s="93" t="s">
        <v>61</v>
      </c>
      <c r="K26" s="99" t="s">
        <v>127</v>
      </c>
      <c r="L26" s="100"/>
      <c r="M26" s="100">
        <v>0.3</v>
      </c>
      <c r="N26" s="100"/>
      <c r="O26" s="100">
        <v>0.3</v>
      </c>
      <c r="P26" s="101">
        <v>0.6</v>
      </c>
      <c r="Q26" s="93" t="s">
        <v>63</v>
      </c>
      <c r="R26" s="100" t="s">
        <v>128</v>
      </c>
      <c r="S26" s="93" t="s">
        <v>129</v>
      </c>
      <c r="T26" s="93" t="s">
        <v>136</v>
      </c>
      <c r="U26" s="79"/>
      <c r="V26" s="100">
        <f t="shared" si="0"/>
        <v>0</v>
      </c>
      <c r="W26" s="79"/>
      <c r="X26" s="107" t="s">
        <v>67</v>
      </c>
      <c r="Y26" s="107" t="s">
        <v>67</v>
      </c>
      <c r="Z26" s="107" t="s">
        <v>67</v>
      </c>
      <c r="AA26" s="133">
        <f t="shared" si="1"/>
        <v>0.3</v>
      </c>
      <c r="AB26" s="134">
        <v>0.5</v>
      </c>
      <c r="AC26" s="107">
        <v>1</v>
      </c>
      <c r="AD26" s="79" t="s">
        <v>137</v>
      </c>
      <c r="AE26" s="79" t="s">
        <v>138</v>
      </c>
      <c r="AF26" s="107" t="s">
        <v>67</v>
      </c>
      <c r="AG26" s="107" t="s">
        <v>67</v>
      </c>
      <c r="AH26" s="107" t="s">
        <v>67</v>
      </c>
      <c r="AI26" s="107" t="s">
        <v>67</v>
      </c>
      <c r="AJ26" s="107" t="s">
        <v>67</v>
      </c>
      <c r="AK26" s="100">
        <f t="shared" si="3"/>
        <v>0.3</v>
      </c>
      <c r="AL26" s="131">
        <v>2.54</v>
      </c>
      <c r="AM26" s="107">
        <v>1</v>
      </c>
      <c r="AN26" s="185" t="s">
        <v>139</v>
      </c>
      <c r="AO26" s="79" t="s">
        <v>133</v>
      </c>
      <c r="AP26" s="93" t="str">
        <f t="shared" si="4"/>
        <v>Porcentaje de impulsos procesales por los inspectores en las Localidades</v>
      </c>
      <c r="AQ26" s="100">
        <f t="shared" si="5"/>
        <v>0.6</v>
      </c>
      <c r="AR26" s="139">
        <v>2.54</v>
      </c>
      <c r="AS26" s="107">
        <v>1</v>
      </c>
      <c r="AT26" s="185" t="s">
        <v>139</v>
      </c>
    </row>
    <row r="27" spans="1:46" s="78" customFormat="1" ht="97.5" customHeight="1" x14ac:dyDescent="0.25">
      <c r="A27" s="80">
        <v>9</v>
      </c>
      <c r="B27" s="86" t="s">
        <v>122</v>
      </c>
      <c r="C27" s="86" t="s">
        <v>123</v>
      </c>
      <c r="D27" s="102" t="s">
        <v>140</v>
      </c>
      <c r="E27" s="100">
        <v>0.06</v>
      </c>
      <c r="F27" s="99" t="s">
        <v>98</v>
      </c>
      <c r="G27" s="86" t="s">
        <v>141</v>
      </c>
      <c r="H27" s="86" t="s">
        <v>142</v>
      </c>
      <c r="I27" s="90">
        <v>48</v>
      </c>
      <c r="J27" s="93" t="s">
        <v>61</v>
      </c>
      <c r="K27" s="99" t="s">
        <v>143</v>
      </c>
      <c r="L27" s="103">
        <v>10</v>
      </c>
      <c r="M27" s="103">
        <v>10</v>
      </c>
      <c r="N27" s="103">
        <v>11</v>
      </c>
      <c r="O27" s="103">
        <v>11</v>
      </c>
      <c r="P27" s="104">
        <f>+SUM(L27:O27)</f>
        <v>42</v>
      </c>
      <c r="Q27" s="93" t="s">
        <v>63</v>
      </c>
      <c r="R27" s="93" t="s">
        <v>144</v>
      </c>
      <c r="S27" s="93" t="s">
        <v>129</v>
      </c>
      <c r="T27" s="99" t="s">
        <v>145</v>
      </c>
      <c r="U27" s="79"/>
      <c r="V27" s="141">
        <f t="shared" si="0"/>
        <v>10</v>
      </c>
      <c r="W27" s="79">
        <v>11</v>
      </c>
      <c r="X27" s="107">
        <v>1</v>
      </c>
      <c r="Y27" s="132" t="s">
        <v>146</v>
      </c>
      <c r="Z27" s="132" t="s">
        <v>147</v>
      </c>
      <c r="AA27" s="142">
        <f t="shared" si="1"/>
        <v>10</v>
      </c>
      <c r="AB27" s="143">
        <v>12</v>
      </c>
      <c r="AC27" s="107">
        <v>1</v>
      </c>
      <c r="AD27" s="79" t="s">
        <v>148</v>
      </c>
      <c r="AE27" s="144" t="s">
        <v>149</v>
      </c>
      <c r="AF27" s="141">
        <f t="shared" si="2"/>
        <v>11</v>
      </c>
      <c r="AG27" s="79">
        <v>11</v>
      </c>
      <c r="AH27" s="107">
        <f>AG27/AF27</f>
        <v>1</v>
      </c>
      <c r="AI27" s="79" t="s">
        <v>150</v>
      </c>
      <c r="AJ27" s="79" t="s">
        <v>151</v>
      </c>
      <c r="AK27" s="141">
        <f t="shared" si="3"/>
        <v>11</v>
      </c>
      <c r="AL27" s="168">
        <v>12</v>
      </c>
      <c r="AM27" s="107">
        <v>1</v>
      </c>
      <c r="AN27" s="135" t="s">
        <v>152</v>
      </c>
      <c r="AO27" s="79" t="s">
        <v>153</v>
      </c>
      <c r="AP27" s="93" t="str">
        <f t="shared" si="4"/>
        <v>Cantidad de acciones de control u operativos en materia de económica realizados</v>
      </c>
      <c r="AQ27" s="141">
        <f t="shared" si="5"/>
        <v>42</v>
      </c>
      <c r="AR27" s="186">
        <f>SUM(AL27,AG27,AB27,W27)</f>
        <v>46</v>
      </c>
      <c r="AS27" s="107">
        <v>1</v>
      </c>
      <c r="AT27" s="187" t="s">
        <v>154</v>
      </c>
    </row>
    <row r="28" spans="1:46" s="78" customFormat="1" ht="87" customHeight="1" x14ac:dyDescent="0.25">
      <c r="A28" s="80">
        <v>10</v>
      </c>
      <c r="B28" s="86" t="s">
        <v>122</v>
      </c>
      <c r="C28" s="86" t="s">
        <v>123</v>
      </c>
      <c r="D28" s="102" t="s">
        <v>155</v>
      </c>
      <c r="E28" s="100">
        <v>0.06</v>
      </c>
      <c r="F28" s="99" t="s">
        <v>98</v>
      </c>
      <c r="G28" s="86" t="s">
        <v>156</v>
      </c>
      <c r="H28" s="86" t="s">
        <v>157</v>
      </c>
      <c r="I28" s="90">
        <v>37</v>
      </c>
      <c r="J28" s="93" t="s">
        <v>61</v>
      </c>
      <c r="K28" s="99" t="s">
        <v>158</v>
      </c>
      <c r="L28" s="103">
        <v>6</v>
      </c>
      <c r="M28" s="103">
        <v>6</v>
      </c>
      <c r="N28" s="103">
        <v>6</v>
      </c>
      <c r="O28" s="103">
        <v>6</v>
      </c>
      <c r="P28" s="104">
        <f>+SUM(L28:O28)</f>
        <v>24</v>
      </c>
      <c r="Q28" s="93" t="s">
        <v>63</v>
      </c>
      <c r="R28" s="93" t="s">
        <v>144</v>
      </c>
      <c r="S28" s="93" t="s">
        <v>129</v>
      </c>
      <c r="T28" s="99" t="s">
        <v>159</v>
      </c>
      <c r="U28" s="79"/>
      <c r="V28" s="141">
        <f t="shared" si="0"/>
        <v>6</v>
      </c>
      <c r="W28" s="79">
        <v>10</v>
      </c>
      <c r="X28" s="107">
        <v>1</v>
      </c>
      <c r="Y28" s="132" t="s">
        <v>160</v>
      </c>
      <c r="Z28" s="132" t="s">
        <v>161</v>
      </c>
      <c r="AA28" s="142">
        <f t="shared" si="1"/>
        <v>6</v>
      </c>
      <c r="AB28" s="143">
        <v>1</v>
      </c>
      <c r="AC28" s="107">
        <f>AB28/AA28</f>
        <v>0.16666666666666666</v>
      </c>
      <c r="AD28" s="79" t="s">
        <v>162</v>
      </c>
      <c r="AE28" s="144" t="s">
        <v>163</v>
      </c>
      <c r="AF28" s="141">
        <f t="shared" si="2"/>
        <v>6</v>
      </c>
      <c r="AG28" s="79">
        <v>3</v>
      </c>
      <c r="AH28" s="107">
        <f t="shared" ref="AH28:AH32" si="9">AG28/AF28</f>
        <v>0.5</v>
      </c>
      <c r="AI28" s="79" t="s">
        <v>164</v>
      </c>
      <c r="AJ28" s="79" t="s">
        <v>165</v>
      </c>
      <c r="AK28" s="141">
        <f t="shared" si="3"/>
        <v>6</v>
      </c>
      <c r="AL28" s="168">
        <v>6</v>
      </c>
      <c r="AM28" s="107">
        <f t="shared" ref="AM28:AM30" si="10">AL28/AK28</f>
        <v>1</v>
      </c>
      <c r="AN28" s="135" t="s">
        <v>166</v>
      </c>
      <c r="AO28" s="79" t="s">
        <v>153</v>
      </c>
      <c r="AP28" s="93" t="str">
        <f t="shared" si="4"/>
        <v>Cantidad de acciones de control u operativos en materia de urbanismo relacionados con la integridad urbanística</v>
      </c>
      <c r="AQ28" s="141">
        <f t="shared" si="5"/>
        <v>24</v>
      </c>
      <c r="AR28" s="186">
        <f t="shared" ref="AR28:AR29" si="11">SUM(AL28,AG28,AB28,W28)</f>
        <v>20</v>
      </c>
      <c r="AS28" s="107">
        <f t="shared" si="8"/>
        <v>0.83333333333333337</v>
      </c>
      <c r="AT28" s="187" t="s">
        <v>167</v>
      </c>
    </row>
    <row r="29" spans="1:46" s="78" customFormat="1" ht="135" customHeight="1" x14ac:dyDescent="0.25">
      <c r="A29" s="80">
        <v>11</v>
      </c>
      <c r="B29" s="86" t="s">
        <v>122</v>
      </c>
      <c r="C29" s="86" t="s">
        <v>123</v>
      </c>
      <c r="D29" s="102" t="s">
        <v>168</v>
      </c>
      <c r="E29" s="100">
        <v>0.06</v>
      </c>
      <c r="F29" s="99" t="s">
        <v>98</v>
      </c>
      <c r="G29" s="105" t="s">
        <v>169</v>
      </c>
      <c r="H29" s="86" t="s">
        <v>170</v>
      </c>
      <c r="I29" s="93">
        <v>20</v>
      </c>
      <c r="J29" s="93" t="s">
        <v>61</v>
      </c>
      <c r="K29" s="93" t="s">
        <v>171</v>
      </c>
      <c r="L29" s="103">
        <v>6</v>
      </c>
      <c r="M29" s="103">
        <v>6</v>
      </c>
      <c r="N29" s="103">
        <v>6</v>
      </c>
      <c r="O29" s="103">
        <v>6</v>
      </c>
      <c r="P29" s="104">
        <f>+SUM(L29:O29)</f>
        <v>24</v>
      </c>
      <c r="Q29" s="93" t="s">
        <v>63</v>
      </c>
      <c r="R29" s="93" t="s">
        <v>144</v>
      </c>
      <c r="S29" s="93" t="s">
        <v>129</v>
      </c>
      <c r="T29" s="99" t="s">
        <v>172</v>
      </c>
      <c r="U29" s="79"/>
      <c r="V29" s="141">
        <f t="shared" si="0"/>
        <v>6</v>
      </c>
      <c r="W29" s="79">
        <v>1</v>
      </c>
      <c r="X29" s="107">
        <f t="shared" ref="X29:X30" si="12">W29/V29</f>
        <v>0.16666666666666666</v>
      </c>
      <c r="Y29" s="145" t="s">
        <v>173</v>
      </c>
      <c r="Z29" s="132" t="s">
        <v>174</v>
      </c>
      <c r="AA29" s="142">
        <f t="shared" si="1"/>
        <v>6</v>
      </c>
      <c r="AB29" s="143">
        <v>4</v>
      </c>
      <c r="AC29" s="107">
        <f t="shared" si="6"/>
        <v>0.66666666666666663</v>
      </c>
      <c r="AD29" s="79" t="s">
        <v>175</v>
      </c>
      <c r="AE29" s="146" t="s">
        <v>176</v>
      </c>
      <c r="AF29" s="141">
        <f t="shared" si="2"/>
        <v>6</v>
      </c>
      <c r="AG29" s="79">
        <v>4</v>
      </c>
      <c r="AH29" s="107">
        <f t="shared" si="9"/>
        <v>0.66666666666666663</v>
      </c>
      <c r="AI29" s="79" t="s">
        <v>177</v>
      </c>
      <c r="AJ29" s="79" t="s">
        <v>178</v>
      </c>
      <c r="AK29" s="141">
        <f t="shared" si="3"/>
        <v>6</v>
      </c>
      <c r="AL29" s="168">
        <v>3</v>
      </c>
      <c r="AM29" s="107">
        <f t="shared" si="10"/>
        <v>0.5</v>
      </c>
      <c r="AN29" s="135" t="s">
        <v>179</v>
      </c>
      <c r="AO29" s="79" t="s">
        <v>180</v>
      </c>
      <c r="AP29" s="93" t="str">
        <f t="shared" si="4"/>
        <v>Cantidad de acciones de control de operativos en materia de urbanismo relacionados con espacio público</v>
      </c>
      <c r="AQ29" s="141">
        <f t="shared" si="5"/>
        <v>24</v>
      </c>
      <c r="AR29" s="186">
        <f t="shared" si="11"/>
        <v>12</v>
      </c>
      <c r="AS29" s="107">
        <f t="shared" si="8"/>
        <v>0.5</v>
      </c>
      <c r="AT29" s="187" t="s">
        <v>181</v>
      </c>
    </row>
    <row r="30" spans="1:46" s="78" customFormat="1" ht="121.5" customHeight="1" x14ac:dyDescent="0.25">
      <c r="A30" s="80">
        <v>12</v>
      </c>
      <c r="B30" s="86" t="s">
        <v>182</v>
      </c>
      <c r="C30" s="86" t="s">
        <v>183</v>
      </c>
      <c r="D30" s="102" t="s">
        <v>184</v>
      </c>
      <c r="E30" s="100">
        <v>7.0000000000000007E-2</v>
      </c>
      <c r="F30" s="93" t="s">
        <v>98</v>
      </c>
      <c r="G30" s="106" t="s">
        <v>185</v>
      </c>
      <c r="H30" s="106" t="s">
        <v>186</v>
      </c>
      <c r="I30" s="100">
        <v>0.83</v>
      </c>
      <c r="J30" s="93" t="s">
        <v>187</v>
      </c>
      <c r="K30" s="93" t="s">
        <v>188</v>
      </c>
      <c r="L30" s="107">
        <v>1</v>
      </c>
      <c r="M30" s="107">
        <v>1</v>
      </c>
      <c r="N30" s="107">
        <v>1</v>
      </c>
      <c r="O30" s="107">
        <v>1</v>
      </c>
      <c r="P30" s="108">
        <v>1</v>
      </c>
      <c r="Q30" s="93" t="s">
        <v>63</v>
      </c>
      <c r="R30" s="93" t="s">
        <v>189</v>
      </c>
      <c r="S30" s="93" t="s">
        <v>129</v>
      </c>
      <c r="T30" s="93" t="s">
        <v>190</v>
      </c>
      <c r="U30" s="79"/>
      <c r="V30" s="100">
        <f t="shared" si="0"/>
        <v>1</v>
      </c>
      <c r="W30" s="131">
        <v>0.88</v>
      </c>
      <c r="X30" s="107">
        <f t="shared" si="12"/>
        <v>0.88</v>
      </c>
      <c r="Y30" s="132" t="s">
        <v>191</v>
      </c>
      <c r="Z30" s="132" t="s">
        <v>192</v>
      </c>
      <c r="AA30" s="133">
        <f t="shared" si="1"/>
        <v>1</v>
      </c>
      <c r="AB30" s="134">
        <v>0.88</v>
      </c>
      <c r="AC30" s="107">
        <f t="shared" si="6"/>
        <v>0.88</v>
      </c>
      <c r="AD30" s="79" t="s">
        <v>193</v>
      </c>
      <c r="AE30" s="79" t="s">
        <v>194</v>
      </c>
      <c r="AF30" s="100">
        <f t="shared" si="2"/>
        <v>1</v>
      </c>
      <c r="AG30" s="131">
        <v>0.92</v>
      </c>
      <c r="AH30" s="107">
        <f t="shared" si="9"/>
        <v>0.92</v>
      </c>
      <c r="AI30" s="79" t="s">
        <v>195</v>
      </c>
      <c r="AJ30" s="79" t="s">
        <v>194</v>
      </c>
      <c r="AK30" s="100">
        <f t="shared" si="3"/>
        <v>1</v>
      </c>
      <c r="AL30" s="131">
        <v>0.94</v>
      </c>
      <c r="AM30" s="107">
        <f t="shared" si="10"/>
        <v>0.94</v>
      </c>
      <c r="AN30" s="79" t="s">
        <v>196</v>
      </c>
      <c r="AO30" s="79" t="s">
        <v>194</v>
      </c>
      <c r="AP30" s="93" t="str">
        <f t="shared" si="4"/>
        <v>Porcentaje del lineamientos de gestión de TIC Impartidas por la DTI del nivel central Cumplidas</v>
      </c>
      <c r="AQ30" s="100">
        <f t="shared" si="5"/>
        <v>1</v>
      </c>
      <c r="AR30" s="131">
        <v>0.94</v>
      </c>
      <c r="AS30" s="107">
        <f t="shared" si="8"/>
        <v>0.94</v>
      </c>
      <c r="AT30" s="79" t="s">
        <v>196</v>
      </c>
    </row>
    <row r="31" spans="1:46" s="118" customFormat="1" ht="115.5" customHeight="1" x14ac:dyDescent="0.25">
      <c r="A31" s="109">
        <v>13</v>
      </c>
      <c r="B31" s="110" t="s">
        <v>86</v>
      </c>
      <c r="C31" s="110" t="s">
        <v>197</v>
      </c>
      <c r="D31" s="111" t="s">
        <v>198</v>
      </c>
      <c r="E31" s="112">
        <v>0.04</v>
      </c>
      <c r="F31" s="113" t="s">
        <v>199</v>
      </c>
      <c r="G31" s="114" t="s">
        <v>200</v>
      </c>
      <c r="H31" s="114" t="s">
        <v>201</v>
      </c>
      <c r="I31" s="113">
        <v>1</v>
      </c>
      <c r="J31" s="113" t="s">
        <v>61</v>
      </c>
      <c r="K31" s="114" t="s">
        <v>202</v>
      </c>
      <c r="L31" s="113">
        <v>0</v>
      </c>
      <c r="M31" s="113">
        <v>0</v>
      </c>
      <c r="N31" s="113">
        <v>0</v>
      </c>
      <c r="O31" s="113">
        <v>1</v>
      </c>
      <c r="P31" s="115">
        <f>+SUM(L31:O31)</f>
        <v>1</v>
      </c>
      <c r="Q31" s="113" t="s">
        <v>63</v>
      </c>
      <c r="R31" s="113" t="s">
        <v>203</v>
      </c>
      <c r="S31" s="113" t="s">
        <v>204</v>
      </c>
      <c r="T31" s="116" t="s">
        <v>205</v>
      </c>
      <c r="U31" s="117"/>
      <c r="V31" s="147">
        <f t="shared" si="0"/>
        <v>0</v>
      </c>
      <c r="W31" s="148">
        <v>0</v>
      </c>
      <c r="X31" s="119" t="s">
        <v>67</v>
      </c>
      <c r="Y31" s="119" t="s">
        <v>67</v>
      </c>
      <c r="Z31" s="119" t="s">
        <v>67</v>
      </c>
      <c r="AA31" s="119" t="s">
        <v>67</v>
      </c>
      <c r="AB31" s="119" t="s">
        <v>67</v>
      </c>
      <c r="AC31" s="119" t="s">
        <v>67</v>
      </c>
      <c r="AD31" s="119" t="s">
        <v>67</v>
      </c>
      <c r="AE31" s="119" t="s">
        <v>67</v>
      </c>
      <c r="AF31" s="164" t="s">
        <v>206</v>
      </c>
      <c r="AG31" s="164" t="s">
        <v>206</v>
      </c>
      <c r="AH31" s="164" t="s">
        <v>206</v>
      </c>
      <c r="AI31" s="165" t="s">
        <v>207</v>
      </c>
      <c r="AJ31" s="165" t="s">
        <v>208</v>
      </c>
      <c r="AK31" s="149">
        <f t="shared" si="3"/>
        <v>1</v>
      </c>
      <c r="AL31" s="188">
        <v>1</v>
      </c>
      <c r="AM31" s="119">
        <v>1</v>
      </c>
      <c r="AN31" s="151" t="s">
        <v>209</v>
      </c>
      <c r="AO31" s="117" t="s">
        <v>210</v>
      </c>
      <c r="AP31" s="113" t="str">
        <f t="shared" si="4"/>
        <v>Propuesta de buena práctica de gestión registrada  por proceso o Alcaldía Local en la herramienta de gestión del conocimiento (AGORA).</v>
      </c>
      <c r="AQ31" s="149">
        <f t="shared" si="5"/>
        <v>1</v>
      </c>
      <c r="AR31" s="189">
        <v>1</v>
      </c>
      <c r="AS31" s="119">
        <f t="shared" si="8"/>
        <v>1</v>
      </c>
      <c r="AT31" s="151" t="s">
        <v>209</v>
      </c>
    </row>
    <row r="32" spans="1:46" s="118" customFormat="1" ht="75" customHeight="1" x14ac:dyDescent="0.25">
      <c r="A32" s="109">
        <v>14</v>
      </c>
      <c r="B32" s="110" t="s">
        <v>86</v>
      </c>
      <c r="C32" s="110" t="s">
        <v>197</v>
      </c>
      <c r="D32" s="111" t="s">
        <v>211</v>
      </c>
      <c r="E32" s="112">
        <v>0.04</v>
      </c>
      <c r="F32" s="113" t="s">
        <v>199</v>
      </c>
      <c r="G32" s="114" t="s">
        <v>212</v>
      </c>
      <c r="H32" s="114" t="s">
        <v>213</v>
      </c>
      <c r="I32" s="113" t="s">
        <v>214</v>
      </c>
      <c r="J32" s="113" t="s">
        <v>187</v>
      </c>
      <c r="K32" s="114" t="s">
        <v>215</v>
      </c>
      <c r="L32" s="119">
        <v>1</v>
      </c>
      <c r="M32" s="119">
        <v>1</v>
      </c>
      <c r="N32" s="119">
        <v>1</v>
      </c>
      <c r="O32" s="119">
        <v>1</v>
      </c>
      <c r="P32" s="120">
        <v>1</v>
      </c>
      <c r="Q32" s="113" t="s">
        <v>63</v>
      </c>
      <c r="R32" s="113" t="s">
        <v>216</v>
      </c>
      <c r="S32" s="113" t="s">
        <v>204</v>
      </c>
      <c r="T32" s="113" t="s">
        <v>217</v>
      </c>
      <c r="U32" s="117"/>
      <c r="V32" s="122">
        <f t="shared" si="0"/>
        <v>1</v>
      </c>
      <c r="W32" s="150">
        <v>1</v>
      </c>
      <c r="X32" s="119">
        <f>W32/V32</f>
        <v>1</v>
      </c>
      <c r="Y32" s="153" t="s">
        <v>218</v>
      </c>
      <c r="Z32" s="153" t="s">
        <v>219</v>
      </c>
      <c r="AA32" s="154">
        <f t="shared" si="1"/>
        <v>1</v>
      </c>
      <c r="AB32" s="134">
        <v>0.5</v>
      </c>
      <c r="AC32" s="119">
        <f>AB32/AA32</f>
        <v>0.5</v>
      </c>
      <c r="AD32" s="117" t="s">
        <v>220</v>
      </c>
      <c r="AE32" s="153" t="s">
        <v>219</v>
      </c>
      <c r="AF32" s="122">
        <f t="shared" si="2"/>
        <v>1</v>
      </c>
      <c r="AG32" s="150">
        <v>1</v>
      </c>
      <c r="AH32" s="119">
        <f t="shared" si="9"/>
        <v>1</v>
      </c>
      <c r="AI32" s="117" t="s">
        <v>221</v>
      </c>
      <c r="AJ32" s="117" t="s">
        <v>222</v>
      </c>
      <c r="AK32" s="122">
        <f t="shared" si="3"/>
        <v>1</v>
      </c>
      <c r="AL32" s="150">
        <v>1</v>
      </c>
      <c r="AM32" s="119">
        <f>AL32/AK32</f>
        <v>1</v>
      </c>
      <c r="AN32" s="117" t="s">
        <v>221</v>
      </c>
      <c r="AO32" s="117" t="s">
        <v>222</v>
      </c>
      <c r="AP32" s="113" t="str">
        <f t="shared" si="4"/>
        <v>Acciones correctivas documentadas y vigentes</v>
      </c>
      <c r="AQ32" s="122">
        <f t="shared" si="5"/>
        <v>1</v>
      </c>
      <c r="AR32" s="152">
        <v>1</v>
      </c>
      <c r="AS32" s="119">
        <f t="shared" si="8"/>
        <v>1</v>
      </c>
      <c r="AT32" s="117" t="s">
        <v>221</v>
      </c>
    </row>
    <row r="33" spans="1:46" s="118" customFormat="1" ht="89.25" customHeight="1" x14ac:dyDescent="0.25">
      <c r="A33" s="109">
        <v>15</v>
      </c>
      <c r="B33" s="110" t="s">
        <v>86</v>
      </c>
      <c r="C33" s="110" t="s">
        <v>197</v>
      </c>
      <c r="D33" s="111" t="s">
        <v>223</v>
      </c>
      <c r="E33" s="112">
        <v>0.04</v>
      </c>
      <c r="F33" s="113" t="s">
        <v>199</v>
      </c>
      <c r="G33" s="111" t="s">
        <v>224</v>
      </c>
      <c r="H33" s="111" t="s">
        <v>225</v>
      </c>
      <c r="I33" s="113">
        <v>234</v>
      </c>
      <c r="J33" s="113" t="s">
        <v>61</v>
      </c>
      <c r="K33" s="111" t="s">
        <v>226</v>
      </c>
      <c r="L33" s="119">
        <v>0</v>
      </c>
      <c r="M33" s="119">
        <v>0</v>
      </c>
      <c r="N33" s="119">
        <v>0</v>
      </c>
      <c r="O33" s="119">
        <v>1</v>
      </c>
      <c r="P33" s="121">
        <v>1</v>
      </c>
      <c r="Q33" s="113" t="s">
        <v>63</v>
      </c>
      <c r="R33" s="113" t="s">
        <v>227</v>
      </c>
      <c r="S33" s="113" t="s">
        <v>204</v>
      </c>
      <c r="T33" s="113" t="s">
        <v>228</v>
      </c>
      <c r="U33" s="117"/>
      <c r="V33" s="122" t="s">
        <v>67</v>
      </c>
      <c r="W33" s="122" t="s">
        <v>67</v>
      </c>
      <c r="X33" s="122" t="s">
        <v>67</v>
      </c>
      <c r="Y33" s="153" t="s">
        <v>229</v>
      </c>
      <c r="Z33" s="153" t="s">
        <v>230</v>
      </c>
      <c r="AA33" s="122" t="s">
        <v>67</v>
      </c>
      <c r="AB33" s="122" t="s">
        <v>67</v>
      </c>
      <c r="AC33" s="122" t="s">
        <v>67</v>
      </c>
      <c r="AD33" s="124" t="s">
        <v>231</v>
      </c>
      <c r="AE33" s="124" t="s">
        <v>232</v>
      </c>
      <c r="AF33" s="122" t="s">
        <v>206</v>
      </c>
      <c r="AG33" s="122" t="s">
        <v>206</v>
      </c>
      <c r="AH33" s="122" t="s">
        <v>206</v>
      </c>
      <c r="AI33" s="117" t="s">
        <v>233</v>
      </c>
      <c r="AJ33" s="117" t="s">
        <v>232</v>
      </c>
      <c r="AK33" s="122">
        <f t="shared" si="3"/>
        <v>1</v>
      </c>
      <c r="AL33" s="150">
        <v>0.97529999999999994</v>
      </c>
      <c r="AM33" s="119" t="s">
        <v>67</v>
      </c>
      <c r="AN33" s="151" t="s">
        <v>234</v>
      </c>
      <c r="AO33" s="117" t="s">
        <v>230</v>
      </c>
      <c r="AP33" s="113" t="str">
        <f t="shared" si="4"/>
        <v xml:space="preserve">Porcentaje de requerimientos ciudadanos con respuesta de fondo con corte a 31 de diciembre de 2018, según verificación efectuada por el proceso de Servicio a la Ciudadanía </v>
      </c>
      <c r="AQ33" s="122">
        <f t="shared" si="5"/>
        <v>1</v>
      </c>
      <c r="AR33" s="150">
        <v>0.97529999999999994</v>
      </c>
      <c r="AS33" s="119">
        <f t="shared" si="8"/>
        <v>0.97529999999999994</v>
      </c>
      <c r="AT33" s="151" t="s">
        <v>235</v>
      </c>
    </row>
    <row r="34" spans="1:46" s="118" customFormat="1" ht="315" customHeight="1" x14ac:dyDescent="0.25">
      <c r="A34" s="109">
        <v>16</v>
      </c>
      <c r="B34" s="110" t="s">
        <v>86</v>
      </c>
      <c r="C34" s="110" t="s">
        <v>197</v>
      </c>
      <c r="D34" s="111" t="s">
        <v>236</v>
      </c>
      <c r="E34" s="112">
        <v>0.04</v>
      </c>
      <c r="F34" s="113" t="s">
        <v>199</v>
      </c>
      <c r="G34" s="114" t="s">
        <v>237</v>
      </c>
      <c r="H34" s="111" t="s">
        <v>238</v>
      </c>
      <c r="I34" s="116" t="s">
        <v>214</v>
      </c>
      <c r="J34" s="113" t="s">
        <v>187</v>
      </c>
      <c r="K34" s="113" t="s">
        <v>239</v>
      </c>
      <c r="L34" s="122">
        <v>0</v>
      </c>
      <c r="M34" s="122">
        <v>0.7</v>
      </c>
      <c r="N34" s="122">
        <v>0</v>
      </c>
      <c r="O34" s="122">
        <v>0.7</v>
      </c>
      <c r="P34" s="123">
        <v>0.7</v>
      </c>
      <c r="Q34" s="113" t="s">
        <v>63</v>
      </c>
      <c r="R34" s="113" t="s">
        <v>240</v>
      </c>
      <c r="S34" s="113" t="s">
        <v>204</v>
      </c>
      <c r="T34" s="113" t="s">
        <v>241</v>
      </c>
      <c r="U34" s="117"/>
      <c r="V34" s="122">
        <f t="shared" si="0"/>
        <v>0</v>
      </c>
      <c r="W34" s="117"/>
      <c r="X34" s="119" t="s">
        <v>67</v>
      </c>
      <c r="Y34" s="153"/>
      <c r="Z34" s="153"/>
      <c r="AA34" s="154">
        <f t="shared" si="1"/>
        <v>0.7</v>
      </c>
      <c r="AB34" s="134">
        <v>0.38</v>
      </c>
      <c r="AC34" s="119">
        <f t="shared" ref="AC34" si="13">AB34/AA34</f>
        <v>0.54285714285714293</v>
      </c>
      <c r="AD34" s="117" t="s">
        <v>242</v>
      </c>
      <c r="AE34" s="117" t="s">
        <v>243</v>
      </c>
      <c r="AF34" s="119" t="s">
        <v>67</v>
      </c>
      <c r="AG34" s="119" t="s">
        <v>67</v>
      </c>
      <c r="AH34" s="119" t="s">
        <v>67</v>
      </c>
      <c r="AI34" s="119" t="s">
        <v>67</v>
      </c>
      <c r="AJ34" s="119" t="s">
        <v>67</v>
      </c>
      <c r="AK34" s="122">
        <f t="shared" si="3"/>
        <v>0.7</v>
      </c>
      <c r="AL34" s="150">
        <v>0.71</v>
      </c>
      <c r="AM34" s="119">
        <v>1</v>
      </c>
      <c r="AN34" s="190" t="s">
        <v>244</v>
      </c>
      <c r="AO34" s="117" t="s">
        <v>243</v>
      </c>
      <c r="AP34" s="113" t="str">
        <f t="shared" si="4"/>
        <v>Cumplimiento de criterios ambientales</v>
      </c>
      <c r="AQ34" s="122">
        <f t="shared" si="5"/>
        <v>0.7</v>
      </c>
      <c r="AR34" s="150">
        <v>0.71</v>
      </c>
      <c r="AS34" s="119">
        <v>1</v>
      </c>
      <c r="AT34" s="190" t="s">
        <v>244</v>
      </c>
    </row>
    <row r="35" spans="1:46" s="118" customFormat="1" ht="75" customHeight="1" x14ac:dyDescent="0.25">
      <c r="A35" s="109">
        <v>17</v>
      </c>
      <c r="B35" s="110" t="s">
        <v>86</v>
      </c>
      <c r="C35" s="110" t="s">
        <v>197</v>
      </c>
      <c r="D35" s="111" t="s">
        <v>245</v>
      </c>
      <c r="E35" s="112">
        <v>0.04</v>
      </c>
      <c r="F35" s="113" t="s">
        <v>199</v>
      </c>
      <c r="G35" s="113" t="s">
        <v>246</v>
      </c>
      <c r="H35" s="114" t="s">
        <v>247</v>
      </c>
      <c r="I35" s="113" t="s">
        <v>214</v>
      </c>
      <c r="J35" s="113" t="s">
        <v>187</v>
      </c>
      <c r="K35" s="113" t="s">
        <v>248</v>
      </c>
      <c r="L35" s="122">
        <v>0</v>
      </c>
      <c r="M35" s="122">
        <v>0</v>
      </c>
      <c r="N35" s="122">
        <v>0</v>
      </c>
      <c r="O35" s="122">
        <v>0.8</v>
      </c>
      <c r="P35" s="123">
        <v>0.8</v>
      </c>
      <c r="Q35" s="113" t="s">
        <v>63</v>
      </c>
      <c r="R35" s="113" t="s">
        <v>240</v>
      </c>
      <c r="S35" s="113" t="s">
        <v>204</v>
      </c>
      <c r="T35" s="113" t="s">
        <v>240</v>
      </c>
      <c r="U35" s="117"/>
      <c r="V35" s="122">
        <f t="shared" si="0"/>
        <v>0</v>
      </c>
      <c r="W35" s="117">
        <v>0</v>
      </c>
      <c r="X35" s="119" t="s">
        <v>67</v>
      </c>
      <c r="Y35" s="119" t="s">
        <v>67</v>
      </c>
      <c r="Z35" s="119" t="s">
        <v>67</v>
      </c>
      <c r="AA35" s="119" t="s">
        <v>67</v>
      </c>
      <c r="AB35" s="119" t="s">
        <v>67</v>
      </c>
      <c r="AC35" s="119" t="s">
        <v>67</v>
      </c>
      <c r="AD35" s="119" t="s">
        <v>67</v>
      </c>
      <c r="AE35" s="119" t="s">
        <v>67</v>
      </c>
      <c r="AF35" s="119" t="s">
        <v>67</v>
      </c>
      <c r="AG35" s="119" t="s">
        <v>67</v>
      </c>
      <c r="AH35" s="119" t="s">
        <v>67</v>
      </c>
      <c r="AI35" s="119" t="s">
        <v>67</v>
      </c>
      <c r="AJ35" s="119" t="s">
        <v>67</v>
      </c>
      <c r="AK35" s="122">
        <f t="shared" si="3"/>
        <v>0.8</v>
      </c>
      <c r="AL35" s="150">
        <v>0.52070000000000005</v>
      </c>
      <c r="AM35" s="119">
        <f>AL35/AK35</f>
        <v>0.65087499999999998</v>
      </c>
      <c r="AN35" s="190" t="s">
        <v>249</v>
      </c>
      <c r="AO35" s="117" t="s">
        <v>250</v>
      </c>
      <c r="AP35" s="113" t="str">
        <f t="shared" si="4"/>
        <v>Nivel de conocimientos de MIPG</v>
      </c>
      <c r="AQ35" s="122">
        <f t="shared" si="5"/>
        <v>0.8</v>
      </c>
      <c r="AR35" s="150">
        <v>0.52070000000000005</v>
      </c>
      <c r="AS35" s="119">
        <f>AR35/AQ35</f>
        <v>0.65087499999999998</v>
      </c>
      <c r="AT35" s="190" t="s">
        <v>249</v>
      </c>
    </row>
    <row r="36" spans="1:46" ht="55.5" customHeight="1" x14ac:dyDescent="0.25">
      <c r="A36" s="64"/>
      <c r="B36" s="241" t="s">
        <v>251</v>
      </c>
      <c r="C36" s="242"/>
      <c r="D36" s="242"/>
      <c r="E36" s="83">
        <f>SUM(E19:E35)</f>
        <v>1.0000000000000004</v>
      </c>
      <c r="F36" s="77"/>
      <c r="G36" s="81"/>
      <c r="H36" s="82"/>
      <c r="I36" s="82"/>
      <c r="J36" s="82"/>
      <c r="K36" s="82"/>
      <c r="L36" s="82"/>
      <c r="M36" s="82"/>
      <c r="N36" s="82"/>
      <c r="O36" s="82"/>
      <c r="P36" s="52"/>
      <c r="Q36" s="82"/>
      <c r="R36" s="82"/>
      <c r="S36" s="82"/>
      <c r="T36" s="82"/>
      <c r="U36" s="82"/>
      <c r="V36" s="247" t="s">
        <v>252</v>
      </c>
      <c r="W36" s="247"/>
      <c r="X36" s="125">
        <f>AVERAGE(X19:X35)</f>
        <v>0.8638095238095238</v>
      </c>
      <c r="Y36" s="126"/>
      <c r="Z36" s="82"/>
      <c r="AA36" s="227" t="s">
        <v>253</v>
      </c>
      <c r="AB36" s="227"/>
      <c r="AC36" s="127">
        <f>AVERAGE(AC19:AC35)</f>
        <v>0.71861360544217689</v>
      </c>
      <c r="AD36" s="126"/>
      <c r="AE36" s="82"/>
      <c r="AF36" s="247" t="s">
        <v>254</v>
      </c>
      <c r="AG36" s="247"/>
      <c r="AH36" s="125">
        <f>AVERAGE(AH19:AH35)</f>
        <v>0.8386851851851852</v>
      </c>
      <c r="AI36" s="126"/>
      <c r="AJ36" s="128"/>
      <c r="AK36" s="246" t="s">
        <v>255</v>
      </c>
      <c r="AL36" s="246"/>
      <c r="AM36" s="193">
        <f>AVERAGE(AM19:AM35)</f>
        <v>0.93139166666666651</v>
      </c>
      <c r="AN36" s="126"/>
      <c r="AO36" s="243" t="s">
        <v>256</v>
      </c>
      <c r="AP36" s="244"/>
      <c r="AQ36" s="245"/>
      <c r="AR36" s="129">
        <f>AVERAGE(AS19:AS35)</f>
        <v>0.86153970588235296</v>
      </c>
      <c r="AS36" s="129"/>
      <c r="AT36" s="130"/>
    </row>
    <row r="37" spans="1:46" ht="15.75" customHeight="1" x14ac:dyDescent="0.25">
      <c r="A37" s="3"/>
      <c r="B37" s="6"/>
      <c r="C37" s="6"/>
      <c r="D37" s="70"/>
      <c r="E37" s="6"/>
      <c r="F37" s="6"/>
      <c r="G37" s="6"/>
      <c r="H37" s="7"/>
      <c r="I37" s="7"/>
      <c r="J37" s="7"/>
      <c r="K37" s="7"/>
      <c r="L37" s="7"/>
      <c r="M37" s="7"/>
      <c r="N37" s="7"/>
      <c r="O37" s="7"/>
      <c r="P37" s="7"/>
      <c r="Q37" s="7"/>
      <c r="R37" s="7"/>
      <c r="S37" s="1"/>
      <c r="T37" s="1"/>
      <c r="U37" s="1"/>
      <c r="V37" s="230"/>
      <c r="W37" s="230"/>
      <c r="X37" s="47"/>
      <c r="Y37" s="10"/>
      <c r="Z37" s="10"/>
      <c r="AA37" s="230"/>
      <c r="AB37" s="230"/>
      <c r="AC37" s="47"/>
      <c r="AD37" s="10"/>
      <c r="AE37" s="10"/>
      <c r="AF37" s="230"/>
      <c r="AG37" s="230"/>
      <c r="AH37" s="47"/>
      <c r="AI37" s="10"/>
      <c r="AJ37" s="10"/>
      <c r="AK37" s="230"/>
      <c r="AL37" s="230"/>
      <c r="AM37" s="47"/>
      <c r="AN37" s="10"/>
      <c r="AO37" s="10"/>
      <c r="AP37" s="239"/>
      <c r="AQ37" s="239"/>
      <c r="AR37" s="239"/>
      <c r="AS37" s="47"/>
      <c r="AT37" s="10"/>
    </row>
    <row r="38" spans="1:46" ht="15.75" customHeight="1" thickBot="1" x14ac:dyDescent="0.3">
      <c r="A38" s="3"/>
      <c r="B38" s="6"/>
      <c r="C38" s="6"/>
      <c r="D38" s="70"/>
      <c r="E38" s="6"/>
      <c r="F38" s="6"/>
      <c r="G38" s="6"/>
      <c r="H38" s="7"/>
      <c r="I38" s="7"/>
      <c r="J38" s="7"/>
      <c r="K38" s="7"/>
      <c r="L38" s="7"/>
      <c r="M38" s="7"/>
      <c r="N38" s="7"/>
      <c r="O38" s="7"/>
      <c r="P38" s="7"/>
      <c r="Q38" s="7"/>
      <c r="R38" s="7"/>
      <c r="S38" s="1"/>
      <c r="T38" s="1"/>
      <c r="U38" s="1"/>
      <c r="V38" s="230"/>
      <c r="W38" s="230"/>
      <c r="X38" s="50"/>
      <c r="Y38" s="10"/>
      <c r="Z38" s="10"/>
      <c r="AA38" s="230"/>
      <c r="AB38" s="230"/>
      <c r="AC38" s="50"/>
      <c r="AD38" s="10"/>
      <c r="AE38" s="10"/>
      <c r="AF38" s="230"/>
      <c r="AG38" s="230"/>
      <c r="AH38" s="51"/>
      <c r="AI38" s="10"/>
      <c r="AJ38" s="10"/>
      <c r="AK38" s="230"/>
      <c r="AL38" s="230"/>
      <c r="AM38" s="51"/>
      <c r="AN38" s="10"/>
      <c r="AO38" s="10"/>
      <c r="AP38" s="230"/>
      <c r="AQ38" s="230"/>
      <c r="AR38" s="230"/>
      <c r="AS38" s="51"/>
      <c r="AT38" s="10"/>
    </row>
    <row r="39" spans="1:46" ht="29.25" customHeight="1" x14ac:dyDescent="0.25">
      <c r="A39" s="3"/>
      <c r="B39" s="254" t="s">
        <v>257</v>
      </c>
      <c r="C39" s="255"/>
      <c r="D39" s="256"/>
      <c r="E39" s="49"/>
      <c r="F39" s="223" t="s">
        <v>258</v>
      </c>
      <c r="G39" s="224"/>
      <c r="H39" s="224"/>
      <c r="I39" s="225"/>
      <c r="J39" s="223" t="s">
        <v>259</v>
      </c>
      <c r="K39" s="224"/>
      <c r="L39" s="224"/>
      <c r="M39" s="224"/>
      <c r="N39" s="224"/>
      <c r="O39" s="224"/>
      <c r="P39" s="225"/>
      <c r="Q39" s="7"/>
      <c r="R39" s="7"/>
      <c r="S39" s="1"/>
      <c r="T39" s="1"/>
      <c r="U39" s="1"/>
      <c r="V39" s="230"/>
      <c r="W39" s="230"/>
      <c r="X39" s="50"/>
      <c r="Y39" s="10"/>
      <c r="Z39" s="10"/>
      <c r="AA39" s="230"/>
      <c r="AB39" s="230"/>
      <c r="AC39" s="50"/>
      <c r="AD39" s="10"/>
      <c r="AE39" s="10"/>
      <c r="AF39" s="230"/>
      <c r="AG39" s="230"/>
      <c r="AH39" s="163"/>
      <c r="AI39" s="10"/>
      <c r="AJ39" s="10"/>
      <c r="AK39" s="230"/>
      <c r="AL39" s="230"/>
      <c r="AM39" s="51"/>
      <c r="AN39" s="10"/>
      <c r="AO39" s="10"/>
      <c r="AP39" s="230"/>
      <c r="AQ39" s="230"/>
      <c r="AR39" s="230"/>
      <c r="AS39" s="51"/>
      <c r="AT39" s="10"/>
    </row>
    <row r="40" spans="1:46" ht="51" customHeight="1" x14ac:dyDescent="0.25">
      <c r="A40" s="3"/>
      <c r="B40" s="235" t="s">
        <v>260</v>
      </c>
      <c r="C40" s="236"/>
      <c r="D40" s="71"/>
      <c r="E40" s="179"/>
      <c r="F40" s="232" t="s">
        <v>260</v>
      </c>
      <c r="G40" s="233"/>
      <c r="H40" s="233"/>
      <c r="I40" s="234"/>
      <c r="J40" s="232" t="s">
        <v>260</v>
      </c>
      <c r="K40" s="233"/>
      <c r="L40" s="233"/>
      <c r="M40" s="233"/>
      <c r="N40" s="233"/>
      <c r="O40" s="233"/>
      <c r="P40" s="234"/>
      <c r="Q40" s="7"/>
      <c r="R40" s="7"/>
      <c r="S40" s="1"/>
      <c r="T40" s="1"/>
      <c r="U40" s="1"/>
      <c r="V40" s="231"/>
      <c r="W40" s="231"/>
      <c r="X40" s="47"/>
      <c r="Y40" s="10"/>
      <c r="Z40" s="10"/>
      <c r="AA40" s="231"/>
      <c r="AB40" s="231"/>
      <c r="AC40" s="47"/>
      <c r="AD40" s="10"/>
      <c r="AE40" s="10"/>
      <c r="AF40" s="231"/>
      <c r="AG40" s="231"/>
      <c r="AH40" s="47"/>
      <c r="AI40" s="10"/>
      <c r="AJ40" s="10"/>
      <c r="AK40" s="231"/>
      <c r="AL40" s="231"/>
      <c r="AM40" s="47"/>
      <c r="AN40" s="10"/>
      <c r="AO40" s="10"/>
      <c r="AP40" s="231"/>
      <c r="AQ40" s="231"/>
      <c r="AR40" s="231"/>
      <c r="AS40" s="47"/>
      <c r="AT40" s="10"/>
    </row>
    <row r="41" spans="1:46" ht="30" customHeight="1" x14ac:dyDescent="0.25">
      <c r="A41" s="3"/>
      <c r="B41" s="221"/>
      <c r="C41" s="222"/>
      <c r="D41" s="71"/>
      <c r="E41" s="178"/>
      <c r="F41" s="223"/>
      <c r="G41" s="224"/>
      <c r="H41" s="223"/>
      <c r="I41" s="224"/>
      <c r="J41" s="223"/>
      <c r="K41" s="224"/>
      <c r="L41" s="224"/>
      <c r="M41" s="224"/>
      <c r="N41" s="224"/>
      <c r="O41" s="224"/>
      <c r="P41" s="225"/>
      <c r="Q41" s="7"/>
      <c r="R41" s="7"/>
      <c r="S41" s="1"/>
      <c r="T41" s="1"/>
      <c r="U41" s="1"/>
      <c r="V41" s="1"/>
      <c r="W41" s="1"/>
      <c r="X41" s="8"/>
      <c r="Y41" s="1"/>
      <c r="Z41" s="1"/>
      <c r="AA41" s="1"/>
      <c r="AB41" s="1"/>
      <c r="AC41" s="8"/>
      <c r="AD41" s="1"/>
      <c r="AE41" s="1"/>
      <c r="AF41" s="1"/>
      <c r="AG41" s="1"/>
      <c r="AH41" s="8"/>
      <c r="AI41" s="1"/>
      <c r="AJ41" s="1"/>
      <c r="AK41" s="1"/>
      <c r="AL41" s="1"/>
      <c r="AM41" s="8"/>
      <c r="AN41" s="1"/>
      <c r="AO41" s="1"/>
      <c r="AP41" s="1"/>
      <c r="AQ41" s="1"/>
      <c r="AR41" s="1"/>
      <c r="AS41" s="8"/>
      <c r="AT41" s="1"/>
    </row>
    <row r="42" spans="1:46" x14ac:dyDescent="0.25">
      <c r="A42" s="3"/>
      <c r="B42" s="221"/>
      <c r="C42" s="222"/>
      <c r="D42" s="71"/>
      <c r="E42" s="178"/>
      <c r="F42" s="223"/>
      <c r="G42" s="224"/>
      <c r="H42" s="224"/>
      <c r="I42" s="225"/>
      <c r="J42" s="221"/>
      <c r="K42" s="222"/>
      <c r="L42" s="222"/>
      <c r="M42" s="222"/>
      <c r="N42" s="222"/>
      <c r="O42" s="222"/>
      <c r="P42" s="226"/>
      <c r="Q42" s="7"/>
      <c r="R42" s="7"/>
      <c r="S42" s="1"/>
      <c r="T42" s="1"/>
      <c r="U42" s="1"/>
      <c r="V42" s="1"/>
      <c r="W42" s="1"/>
      <c r="X42" s="8"/>
      <c r="Y42" s="1"/>
      <c r="Z42" s="1"/>
      <c r="AA42" s="1"/>
      <c r="AB42" s="1"/>
      <c r="AC42" s="8"/>
      <c r="AD42" s="1"/>
      <c r="AE42" s="1"/>
      <c r="AF42" s="1"/>
      <c r="AG42" s="1"/>
      <c r="AH42" s="8"/>
      <c r="AI42" s="1"/>
      <c r="AJ42" s="1"/>
      <c r="AK42" s="1"/>
      <c r="AL42" s="1"/>
      <c r="AM42" s="8"/>
      <c r="AN42" s="1"/>
      <c r="AO42" s="1"/>
      <c r="AP42" s="1"/>
      <c r="AQ42" s="1"/>
      <c r="AR42" s="1"/>
      <c r="AS42" s="8"/>
      <c r="AT42" s="1"/>
    </row>
    <row r="43" spans="1:46" x14ac:dyDescent="0.25"/>
    <row r="44" spans="1:46" x14ac:dyDescent="0.25"/>
    <row r="45" spans="1:46" x14ac:dyDescent="0.25"/>
    <row r="46" spans="1:46" x14ac:dyDescent="0.25"/>
    <row r="47" spans="1:46" x14ac:dyDescent="0.25"/>
    <row r="48" spans="1:4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sheetData>
  <mergeCells count="112">
    <mergeCell ref="AK39:AL39"/>
    <mergeCell ref="J39:P39"/>
    <mergeCell ref="V39:W39"/>
    <mergeCell ref="AA39:AB39"/>
    <mergeCell ref="I7:X7"/>
    <mergeCell ref="Y7:AE7"/>
    <mergeCell ref="I8:X8"/>
    <mergeCell ref="Y8:AE8"/>
    <mergeCell ref="V10:W10"/>
    <mergeCell ref="V15:Z15"/>
    <mergeCell ref="AA15:AE15"/>
    <mergeCell ref="AK7:AO7"/>
    <mergeCell ref="A1:H1"/>
    <mergeCell ref="A2:H2"/>
    <mergeCell ref="I4:X4"/>
    <mergeCell ref="Y4:AE4"/>
    <mergeCell ref="I5:X5"/>
    <mergeCell ref="Y5:AE5"/>
    <mergeCell ref="I6:X6"/>
    <mergeCell ref="Y6:AE6"/>
    <mergeCell ref="I1:X1"/>
    <mergeCell ref="Y1:AE1"/>
    <mergeCell ref="I2:X2"/>
    <mergeCell ref="Y2:AE2"/>
    <mergeCell ref="I3:X3"/>
    <mergeCell ref="Y3:AE3"/>
    <mergeCell ref="C3:H3"/>
    <mergeCell ref="E4:H4"/>
    <mergeCell ref="E5:H5"/>
    <mergeCell ref="E6:H6"/>
    <mergeCell ref="AP40:AR40"/>
    <mergeCell ref="AP38:AR38"/>
    <mergeCell ref="AK38:AL38"/>
    <mergeCell ref="AF37:AG37"/>
    <mergeCell ref="AK37:AL37"/>
    <mergeCell ref="AP37:AR37"/>
    <mergeCell ref="C17:C18"/>
    <mergeCell ref="B36:D36"/>
    <mergeCell ref="AD16:AD17"/>
    <mergeCell ref="AE16:AE17"/>
    <mergeCell ref="AO36:AQ36"/>
    <mergeCell ref="V37:W37"/>
    <mergeCell ref="V16:W16"/>
    <mergeCell ref="AK36:AL36"/>
    <mergeCell ref="AK40:AL40"/>
    <mergeCell ref="AP39:AR39"/>
    <mergeCell ref="V36:W36"/>
    <mergeCell ref="AF36:AG36"/>
    <mergeCell ref="A14:B16"/>
    <mergeCell ref="AA37:AB37"/>
    <mergeCell ref="V38:W38"/>
    <mergeCell ref="B39:D39"/>
    <mergeCell ref="D16:S16"/>
    <mergeCell ref="Z16:Z17"/>
    <mergeCell ref="B42:C42"/>
    <mergeCell ref="F42:I42"/>
    <mergeCell ref="J42:P42"/>
    <mergeCell ref="AA36:AB36"/>
    <mergeCell ref="AC16:AC17"/>
    <mergeCell ref="AF39:AG39"/>
    <mergeCell ref="AA40:AB40"/>
    <mergeCell ref="J40:P40"/>
    <mergeCell ref="F40:I40"/>
    <mergeCell ref="V40:W40"/>
    <mergeCell ref="B41:C41"/>
    <mergeCell ref="F41:G41"/>
    <mergeCell ref="H41:I41"/>
    <mergeCell ref="J41:P41"/>
    <mergeCell ref="AF40:AG40"/>
    <mergeCell ref="B40:C40"/>
    <mergeCell ref="X16:X17"/>
    <mergeCell ref="Y16:Y17"/>
    <mergeCell ref="AF16:AG16"/>
    <mergeCell ref="AA16:AB16"/>
    <mergeCell ref="AF38:AG38"/>
    <mergeCell ref="AA38:AB38"/>
    <mergeCell ref="F39:I39"/>
    <mergeCell ref="AP16:AR16"/>
    <mergeCell ref="AO16:AO17"/>
    <mergeCell ref="AH16:AH17"/>
    <mergeCell ref="AI16:AI17"/>
    <mergeCell ref="AJ16:AJ17"/>
    <mergeCell ref="AP8:AT8"/>
    <mergeCell ref="AP10:AR10"/>
    <mergeCell ref="AS16:AS17"/>
    <mergeCell ref="AT16:AT17"/>
    <mergeCell ref="AN16:AN17"/>
    <mergeCell ref="AM16:AM17"/>
    <mergeCell ref="AK16:AL16"/>
    <mergeCell ref="AK15:AO15"/>
    <mergeCell ref="AP15:AT15"/>
    <mergeCell ref="AK14:AO14"/>
    <mergeCell ref="AP14:AT14"/>
    <mergeCell ref="AF14:AJ14"/>
    <mergeCell ref="AF10:AG10"/>
    <mergeCell ref="AP7:AT7"/>
    <mergeCell ref="AK10:AL10"/>
    <mergeCell ref="AF8:AJ8"/>
    <mergeCell ref="AK8:AO8"/>
    <mergeCell ref="L10:O10"/>
    <mergeCell ref="D14:U15"/>
    <mergeCell ref="AA10:AB10"/>
    <mergeCell ref="V14:Z14"/>
    <mergeCell ref="AA14:AE14"/>
    <mergeCell ref="AF7:AJ7"/>
    <mergeCell ref="AF15:AJ15"/>
    <mergeCell ref="E7:H7"/>
    <mergeCell ref="E8:H8"/>
    <mergeCell ref="E9:H9"/>
    <mergeCell ref="E10:H10"/>
    <mergeCell ref="E11:H11"/>
    <mergeCell ref="E12:H12"/>
  </mergeCells>
  <conditionalFormatting sqref="AH39:AH40 AM39:AM40 AS39:AS40 AC39:AC40 X39:X40 X36:Y36 AC36:AD36 AH36:AI36 AN36 AR36:AT36 AM19 AM37 X19:X37 AC19:AC32 AH19:AH30 AS19 X31:Z31 AC31:AE31 X35:Z35 X25:Z25 X21:Z22 X19:Z19 AC35:AJ35 AF19:AJ19 AF21:AJ21 AF25:AJ26 AH32 AF34:AJ34 AC34:AC37 AH34:AH37 AS25:AS29 AS31:AS33 AS36:AS37">
    <cfRule type="containsText" dxfId="59" priority="330" operator="containsText" text="N/A">
      <formula>NOT(ISERROR(SEARCH("N/A",X19)))</formula>
    </cfRule>
    <cfRule type="cellIs" dxfId="58" priority="331" operator="between">
      <formula>#REF!</formula>
      <formula>#REF!</formula>
    </cfRule>
    <cfRule type="cellIs" dxfId="57" priority="332" operator="between">
      <formula>#REF!</formula>
      <formula>#REF!</formula>
    </cfRule>
    <cfRule type="cellIs" dxfId="56" priority="333" operator="between">
      <formula>#REF!</formula>
      <formula>#REF!</formula>
    </cfRule>
  </conditionalFormatting>
  <conditionalFormatting sqref="AH40 AH37 AM40 AM37 AS40 AS37 AC40 AC37 X40 X37">
    <cfRule type="containsText" dxfId="55" priority="394" operator="containsText" text="N/A">
      <formula>NOT(ISERROR(SEARCH("N/A",X37)))</formula>
    </cfRule>
    <cfRule type="cellIs" dxfId="54" priority="395" operator="between">
      <formula>$B$15</formula>
      <formula>#REF!</formula>
    </cfRule>
    <cfRule type="cellIs" dxfId="53" priority="396" operator="between">
      <formula>$B$13</formula>
      <formula>#REF!</formula>
    </cfRule>
    <cfRule type="cellIs" dxfId="52" priority="397" operator="between">
      <formula>#REF!</formula>
      <formula>#REF!</formula>
    </cfRule>
  </conditionalFormatting>
  <conditionalFormatting sqref="AS37 AH37 AH40 AM37 AM40 AS40 AC37 AC40 X37 X40">
    <cfRule type="containsText" dxfId="51" priority="434" operator="containsText" text="N/A">
      <formula>NOT(ISERROR(SEARCH("N/A",X37)))</formula>
    </cfRule>
    <cfRule type="cellIs" dxfId="50" priority="435" operator="between">
      <formula>#REF!</formula>
      <formula>#REF!</formula>
    </cfRule>
    <cfRule type="cellIs" dxfId="49" priority="436" operator="between">
      <formula>$B$13</formula>
      <formula>#REF!</formula>
    </cfRule>
    <cfRule type="cellIs" dxfId="48" priority="437" operator="between">
      <formula>#REF!</formula>
      <formula>#REF!</formula>
    </cfRule>
  </conditionalFormatting>
  <conditionalFormatting sqref="Y36">
    <cfRule type="colorScale" priority="109">
      <colorScale>
        <cfvo type="min"/>
        <cfvo type="percentile" val="50"/>
        <cfvo type="max"/>
        <color rgb="FFF8696B"/>
        <color rgb="FFFFEB84"/>
        <color rgb="FF63BE7B"/>
      </colorScale>
    </cfRule>
  </conditionalFormatting>
  <conditionalFormatting sqref="AD36">
    <cfRule type="colorScale" priority="108">
      <colorScale>
        <cfvo type="min"/>
        <cfvo type="percentile" val="50"/>
        <cfvo type="max"/>
        <color rgb="FFF8696B"/>
        <color rgb="FFFFEB84"/>
        <color rgb="FF63BE7B"/>
      </colorScale>
    </cfRule>
  </conditionalFormatting>
  <conditionalFormatting sqref="AI36">
    <cfRule type="colorScale" priority="107">
      <colorScale>
        <cfvo type="min"/>
        <cfvo type="percentile" val="50"/>
        <cfvo type="max"/>
        <color rgb="FFF8696B"/>
        <color rgb="FFFFEB84"/>
        <color rgb="FF63BE7B"/>
      </colorScale>
    </cfRule>
  </conditionalFormatting>
  <conditionalFormatting sqref="AN36">
    <cfRule type="colorScale" priority="106">
      <colorScale>
        <cfvo type="min"/>
        <cfvo type="percentile" val="50"/>
        <cfvo type="max"/>
        <color rgb="FFF8696B"/>
        <color rgb="FFFFEB84"/>
        <color rgb="FF63BE7B"/>
      </colorScale>
    </cfRule>
  </conditionalFormatting>
  <conditionalFormatting sqref="AS36">
    <cfRule type="colorScale" priority="105">
      <colorScale>
        <cfvo type="min"/>
        <cfvo type="percentile" val="50"/>
        <cfvo type="max"/>
        <color rgb="FFF8696B"/>
        <color rgb="FFFFEB84"/>
        <color rgb="FF63BE7B"/>
      </colorScale>
    </cfRule>
  </conditionalFormatting>
  <conditionalFormatting sqref="X36">
    <cfRule type="colorScale" priority="96">
      <colorScale>
        <cfvo type="min"/>
        <cfvo type="percentile" val="50"/>
        <cfvo type="max"/>
        <color rgb="FFF8696B"/>
        <color rgb="FFFFEB84"/>
        <color rgb="FF63BE7B"/>
      </colorScale>
    </cfRule>
  </conditionalFormatting>
  <conditionalFormatting sqref="AC36">
    <cfRule type="colorScale" priority="87">
      <colorScale>
        <cfvo type="min"/>
        <cfvo type="percentile" val="50"/>
        <cfvo type="max"/>
        <color rgb="FFF8696B"/>
        <color rgb="FFFFEB84"/>
        <color rgb="FF63BE7B"/>
      </colorScale>
    </cfRule>
  </conditionalFormatting>
  <conditionalFormatting sqref="AH36">
    <cfRule type="colorScale" priority="78">
      <colorScale>
        <cfvo type="min"/>
        <cfvo type="percentile" val="50"/>
        <cfvo type="max"/>
        <color rgb="FFF8696B"/>
        <color rgb="FFFFEB84"/>
        <color rgb="FF63BE7B"/>
      </colorScale>
    </cfRule>
  </conditionalFormatting>
  <conditionalFormatting sqref="AR36">
    <cfRule type="colorScale" priority="57">
      <colorScale>
        <cfvo type="min"/>
        <cfvo type="percentile" val="50"/>
        <cfvo type="max"/>
        <color rgb="FF63BE7B"/>
        <color rgb="FFFFEB84"/>
        <color rgb="FFF8696B"/>
      </colorScale>
    </cfRule>
  </conditionalFormatting>
  <conditionalFormatting sqref="AM19">
    <cfRule type="iconSet" priority="1478">
      <iconSet iconSet="4Arrows">
        <cfvo type="percent" val="0"/>
        <cfvo type="percent" val="25"/>
        <cfvo type="percent" val="50"/>
        <cfvo type="percent" val="75"/>
      </iconSet>
    </cfRule>
  </conditionalFormatting>
  <conditionalFormatting sqref="AM36">
    <cfRule type="containsText" dxfId="47" priority="49" operator="containsText" text="N/A">
      <formula>NOT(ISERROR(SEARCH("N/A",AM36)))</formula>
    </cfRule>
    <cfRule type="cellIs" dxfId="46" priority="50" operator="between">
      <formula>#REF!</formula>
      <formula>#REF!</formula>
    </cfRule>
    <cfRule type="cellIs" dxfId="45" priority="51" operator="between">
      <formula>#REF!</formula>
      <formula>#REF!</formula>
    </cfRule>
    <cfRule type="cellIs" dxfId="44" priority="52" operator="between">
      <formula>#REF!</formula>
      <formula>#REF!</formula>
    </cfRule>
  </conditionalFormatting>
  <conditionalFormatting sqref="AM36">
    <cfRule type="colorScale" priority="48">
      <colorScale>
        <cfvo type="min"/>
        <cfvo type="percentile" val="50"/>
        <cfvo type="max"/>
        <color rgb="FFF8696B"/>
        <color rgb="FFFFEB84"/>
        <color rgb="FF63BE7B"/>
      </colorScale>
    </cfRule>
  </conditionalFormatting>
  <conditionalFormatting sqref="AR36">
    <cfRule type="colorScale" priority="1515">
      <colorScale>
        <cfvo type="num" val="0.45"/>
        <cfvo type="percent" val="0.65"/>
        <cfvo type="percent" val="100"/>
        <color rgb="FFF8696B"/>
        <color rgb="FFFFEB84"/>
        <color rgb="FF63BE7B"/>
      </colorScale>
    </cfRule>
  </conditionalFormatting>
  <conditionalFormatting sqref="Y26:Z26">
    <cfRule type="containsText" dxfId="43" priority="44" operator="containsText" text="N/A">
      <formula>NOT(ISERROR(SEARCH("N/A",Y26)))</formula>
    </cfRule>
    <cfRule type="cellIs" dxfId="42" priority="45" operator="between">
      <formula>#REF!</formula>
      <formula>#REF!</formula>
    </cfRule>
    <cfRule type="cellIs" dxfId="41" priority="46" operator="between">
      <formula>#REF!</formula>
      <formula>#REF!</formula>
    </cfRule>
    <cfRule type="cellIs" dxfId="40" priority="47" operator="between">
      <formula>#REF!</formula>
      <formula>#REF!</formula>
    </cfRule>
  </conditionalFormatting>
  <conditionalFormatting sqref="AB31">
    <cfRule type="containsText" dxfId="39" priority="40" operator="containsText" text="N/A">
      <formula>NOT(ISERROR(SEARCH("N/A",AB31)))</formula>
    </cfRule>
    <cfRule type="cellIs" dxfId="38" priority="41" operator="between">
      <formula>#REF!</formula>
      <formula>#REF!</formula>
    </cfRule>
    <cfRule type="cellIs" dxfId="37" priority="42" operator="between">
      <formula>#REF!</formula>
      <formula>#REF!</formula>
    </cfRule>
    <cfRule type="cellIs" dxfId="36" priority="43" operator="between">
      <formula>#REF!</formula>
      <formula>#REF!</formula>
    </cfRule>
  </conditionalFormatting>
  <conditionalFormatting sqref="AA31">
    <cfRule type="containsText" dxfId="35" priority="36" operator="containsText" text="N/A">
      <formula>NOT(ISERROR(SEARCH("N/A",AA31)))</formula>
    </cfRule>
    <cfRule type="cellIs" dxfId="34" priority="37" operator="between">
      <formula>#REF!</formula>
      <formula>#REF!</formula>
    </cfRule>
    <cfRule type="cellIs" dxfId="33" priority="38" operator="between">
      <formula>#REF!</formula>
      <formula>#REF!</formula>
    </cfRule>
    <cfRule type="cellIs" dxfId="32" priority="39" operator="between">
      <formula>#REF!</formula>
      <formula>#REF!</formula>
    </cfRule>
  </conditionalFormatting>
  <conditionalFormatting sqref="AB35">
    <cfRule type="containsText" dxfId="31" priority="32" operator="containsText" text="N/A">
      <formula>NOT(ISERROR(SEARCH("N/A",AB35)))</formula>
    </cfRule>
    <cfRule type="cellIs" dxfId="30" priority="33" operator="between">
      <formula>#REF!</formula>
      <formula>#REF!</formula>
    </cfRule>
    <cfRule type="cellIs" dxfId="29" priority="34" operator="between">
      <formula>#REF!</formula>
      <formula>#REF!</formula>
    </cfRule>
    <cfRule type="cellIs" dxfId="28" priority="35" operator="between">
      <formula>#REF!</formula>
      <formula>#REF!</formula>
    </cfRule>
  </conditionalFormatting>
  <conditionalFormatting sqref="AA35">
    <cfRule type="containsText" dxfId="27" priority="28" operator="containsText" text="N/A">
      <formula>NOT(ISERROR(SEARCH("N/A",AA35)))</formula>
    </cfRule>
    <cfRule type="cellIs" dxfId="26" priority="29" operator="between">
      <formula>#REF!</formula>
      <formula>#REF!</formula>
    </cfRule>
    <cfRule type="cellIs" dxfId="25" priority="30" operator="between">
      <formula>#REF!</formula>
      <formula>#REF!</formula>
    </cfRule>
    <cfRule type="cellIs" dxfId="24" priority="31" operator="between">
      <formula>#REF!</formula>
      <formula>#REF!</formula>
    </cfRule>
  </conditionalFormatting>
  <conditionalFormatting sqref="AA33:AB33">
    <cfRule type="containsText" dxfId="23" priority="24" operator="containsText" text="N/A">
      <formula>NOT(ISERROR(SEARCH("N/A",AA33)))</formula>
    </cfRule>
    <cfRule type="cellIs" dxfId="22" priority="25" operator="between">
      <formula>#REF!</formula>
      <formula>#REF!</formula>
    </cfRule>
    <cfRule type="cellIs" dxfId="21" priority="26" operator="between">
      <formula>#REF!</formula>
      <formula>#REF!</formula>
    </cfRule>
    <cfRule type="cellIs" dxfId="20" priority="27" operator="between">
      <formula>#REF!</formula>
      <formula>#REF!</formula>
    </cfRule>
  </conditionalFormatting>
  <conditionalFormatting sqref="AC33">
    <cfRule type="containsText" dxfId="19" priority="20" operator="containsText" text="N/A">
      <formula>NOT(ISERROR(SEARCH("N/A",AC33)))</formula>
    </cfRule>
    <cfRule type="cellIs" dxfId="18" priority="21" operator="between">
      <formula>#REF!</formula>
      <formula>#REF!</formula>
    </cfRule>
    <cfRule type="cellIs" dxfId="17" priority="22" operator="between">
      <formula>#REF!</formula>
      <formula>#REF!</formula>
    </cfRule>
    <cfRule type="cellIs" dxfId="16" priority="23" operator="between">
      <formula>#REF!</formula>
      <formula>#REF!</formula>
    </cfRule>
  </conditionalFormatting>
  <conditionalFormatting sqref="AF33:AH33">
    <cfRule type="containsText" dxfId="15" priority="16" operator="containsText" text="N/A">
      <formula>NOT(ISERROR(SEARCH("N/A",AF33)))</formula>
    </cfRule>
    <cfRule type="cellIs" dxfId="14" priority="17" operator="between">
      <formula>#REF!</formula>
      <formula>#REF!</formula>
    </cfRule>
    <cfRule type="cellIs" dxfId="13" priority="18" operator="between">
      <formula>#REF!</formula>
      <formula>#REF!</formula>
    </cfRule>
    <cfRule type="cellIs" dxfId="12" priority="19" operator="between">
      <formula>#REF!</formula>
      <formula>#REF!</formula>
    </cfRule>
  </conditionalFormatting>
  <conditionalFormatting sqref="AL19">
    <cfRule type="containsText" dxfId="11" priority="11" operator="containsText" text="N/A">
      <formula>NOT(ISERROR(SEARCH("N/A",AL19)))</formula>
    </cfRule>
    <cfRule type="cellIs" dxfId="10" priority="12" operator="between">
      <formula>#REF!</formula>
      <formula>#REF!</formula>
    </cfRule>
    <cfRule type="cellIs" dxfId="9" priority="13" operator="between">
      <formula>#REF!</formula>
      <formula>#REF!</formula>
    </cfRule>
    <cfRule type="cellIs" dxfId="8" priority="14" operator="between">
      <formula>#REF!</formula>
      <formula>#REF!</formula>
    </cfRule>
  </conditionalFormatting>
  <conditionalFormatting sqref="AL19">
    <cfRule type="iconSet" priority="15">
      <iconSet iconSet="4Arrows">
        <cfvo type="percent" val="0"/>
        <cfvo type="percent" val="25"/>
        <cfvo type="percent" val="50"/>
        <cfvo type="percent" val="75"/>
      </iconSet>
    </cfRule>
  </conditionalFormatting>
  <conditionalFormatting sqref="AN19">
    <cfRule type="containsText" dxfId="7" priority="6" operator="containsText" text="N/A">
      <formula>NOT(ISERROR(SEARCH("N/A",AN19)))</formula>
    </cfRule>
    <cfRule type="cellIs" dxfId="6" priority="7" operator="between">
      <formula>#REF!</formula>
      <formula>#REF!</formula>
    </cfRule>
    <cfRule type="cellIs" dxfId="5" priority="8" operator="between">
      <formula>#REF!</formula>
      <formula>#REF!</formula>
    </cfRule>
    <cfRule type="cellIs" dxfId="4" priority="9" operator="between">
      <formula>#REF!</formula>
      <formula>#REF!</formula>
    </cfRule>
  </conditionalFormatting>
  <conditionalFormatting sqref="AN19">
    <cfRule type="iconSet" priority="10">
      <iconSet iconSet="4Arrows">
        <cfvo type="percent" val="0"/>
        <cfvo type="percent" val="25"/>
        <cfvo type="percent" val="50"/>
        <cfvo type="percent" val="75"/>
      </iconSet>
    </cfRule>
  </conditionalFormatting>
  <conditionalFormatting sqref="AO19">
    <cfRule type="containsText" dxfId="3" priority="1" operator="containsText" text="N/A">
      <formula>NOT(ISERROR(SEARCH("N/A",AO19)))</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conditionalFormatting sqref="AO19">
    <cfRule type="iconSet" priority="5">
      <iconSet iconSet="4Arrows">
        <cfvo type="percent" val="0"/>
        <cfvo type="percent" val="25"/>
        <cfvo type="percent" val="50"/>
        <cfvo type="percent" val="75"/>
      </iconSet>
    </cfRule>
  </conditionalFormatting>
  <dataValidations count="7">
    <dataValidation type="list" allowBlank="1" showInputMessage="1" showErrorMessage="1" sqref="W5" xr:uid="{00000000-0002-0000-0000-000000000000}">
      <formula1>$AT$7:$AT$10</formula1>
    </dataValidation>
    <dataValidation type="list" allowBlank="1" showInputMessage="1" showErrorMessage="1" sqref="B4" xr:uid="{00000000-0002-0000-0000-000001000000}">
      <formula1>DEPENDENCIA</formula1>
    </dataValidation>
    <dataValidation type="list" allowBlank="1" showInputMessage="1" showErrorMessage="1" sqref="B7" xr:uid="{00000000-0002-0000-0000-000002000000}">
      <formula1>LIDERPROCESO</formula1>
    </dataValidation>
    <dataValidation type="list" allowBlank="1" showInputMessage="1" showErrorMessage="1" sqref="J35 J22:J33" xr:uid="{00000000-0002-0000-0000-000003000000}">
      <formula1>PROGRAMACION</formula1>
    </dataValidation>
    <dataValidation type="list" allowBlank="1" showInputMessage="1" showErrorMessage="1" error="Escriba un texto " promptTitle="Cualquier contenido" sqref="F33:F35 F19:F24 F30:F31" xr:uid="{00000000-0002-0000-0000-000005000000}">
      <formula1>META2</formula1>
    </dataValidation>
    <dataValidation type="list" allowBlank="1" showInputMessage="1" showErrorMessage="1" sqref="Q19:Q35" xr:uid="{00000000-0002-0000-0000-000004000000}">
      <formula1>INDICADOR</formula1>
    </dataValidation>
    <dataValidation type="list" allowBlank="1" showInputMessage="1" showErrorMessage="1" sqref="U19:U35" xr:uid="{00000000-0002-0000-0000-000006000000}">
      <formula1>CONTRALORIA</formula1>
    </dataValidation>
  </dataValidations>
  <pageMargins left="0.70866141732283472" right="0.70866141732283472" top="0.74803149606299213" bottom="0.74803149606299213" header="0.31496062992125984" footer="0.31496062992125984"/>
  <pageSetup paperSize="14" scale="40" orientation="landscape" horizontalDpi="4294967293"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261</v>
      </c>
      <c r="B1" t="s">
        <v>262</v>
      </c>
      <c r="C1" t="s">
        <v>263</v>
      </c>
      <c r="D1" t="s">
        <v>264</v>
      </c>
      <c r="F1" t="s">
        <v>265</v>
      </c>
    </row>
    <row r="2" spans="1:8" x14ac:dyDescent="0.25">
      <c r="A2" t="s">
        <v>266</v>
      </c>
      <c r="B2" t="s">
        <v>267</v>
      </c>
      <c r="C2" t="s">
        <v>57</v>
      </c>
      <c r="D2" t="s">
        <v>61</v>
      </c>
      <c r="F2" t="s">
        <v>93</v>
      </c>
    </row>
    <row r="3" spans="1:8" x14ac:dyDescent="0.25">
      <c r="A3" t="s">
        <v>268</v>
      </c>
      <c r="B3" t="s">
        <v>269</v>
      </c>
      <c r="C3" t="s">
        <v>270</v>
      </c>
      <c r="D3" t="s">
        <v>187</v>
      </c>
      <c r="F3" t="s">
        <v>63</v>
      </c>
    </row>
    <row r="4" spans="1:8" x14ac:dyDescent="0.25">
      <c r="A4" t="s">
        <v>271</v>
      </c>
      <c r="C4" t="s">
        <v>98</v>
      </c>
      <c r="D4" t="s">
        <v>73</v>
      </c>
      <c r="F4" t="s">
        <v>75</v>
      </c>
    </row>
    <row r="5" spans="1:8" x14ac:dyDescent="0.25">
      <c r="A5" t="s">
        <v>272</v>
      </c>
      <c r="C5" t="s">
        <v>199</v>
      </c>
      <c r="D5" t="s">
        <v>273</v>
      </c>
    </row>
    <row r="6" spans="1:8" x14ac:dyDescent="0.25">
      <c r="A6" t="s">
        <v>274</v>
      </c>
      <c r="E6" t="s">
        <v>275</v>
      </c>
      <c r="G6" t="s">
        <v>276</v>
      </c>
    </row>
    <row r="7" spans="1:8" x14ac:dyDescent="0.25">
      <c r="A7" t="s">
        <v>277</v>
      </c>
      <c r="E7" t="s">
        <v>278</v>
      </c>
      <c r="G7" t="s">
        <v>279</v>
      </c>
    </row>
    <row r="8" spans="1:8" x14ac:dyDescent="0.25">
      <c r="E8" t="s">
        <v>280</v>
      </c>
      <c r="G8" t="s">
        <v>281</v>
      </c>
    </row>
    <row r="9" spans="1:8" x14ac:dyDescent="0.25">
      <c r="E9" t="s">
        <v>282</v>
      </c>
    </row>
    <row r="10" spans="1:8" x14ac:dyDescent="0.25">
      <c r="E10" t="s">
        <v>283</v>
      </c>
    </row>
    <row r="12" spans="1:8" s="13" customFormat="1" ht="74.25" customHeight="1" x14ac:dyDescent="0.25">
      <c r="A12" s="22"/>
      <c r="C12" s="23"/>
      <c r="D12" s="16"/>
      <c r="H12" s="13" t="s">
        <v>284</v>
      </c>
    </row>
    <row r="13" spans="1:8" s="13" customFormat="1" ht="74.25" customHeight="1" x14ac:dyDescent="0.25">
      <c r="A13" s="22"/>
      <c r="C13" s="23"/>
      <c r="D13" s="16"/>
      <c r="H13" s="13" t="s">
        <v>285</v>
      </c>
    </row>
    <row r="14" spans="1:8" s="13" customFormat="1" ht="74.25" customHeight="1" x14ac:dyDescent="0.25">
      <c r="A14" s="22"/>
      <c r="C14" s="23"/>
      <c r="D14" s="12"/>
      <c r="H14" s="13" t="s">
        <v>286</v>
      </c>
    </row>
    <row r="15" spans="1:8" s="13" customFormat="1" ht="74.25" customHeight="1" x14ac:dyDescent="0.25">
      <c r="A15" s="22"/>
      <c r="C15" s="23"/>
      <c r="D15" s="12"/>
      <c r="H15" s="13" t="s">
        <v>287</v>
      </c>
    </row>
    <row r="16" spans="1:8" s="13" customFormat="1" ht="74.25" customHeight="1" thickBot="1" x14ac:dyDescent="0.3">
      <c r="A16" s="22"/>
      <c r="C16" s="23"/>
      <c r="D16" s="15"/>
    </row>
    <row r="17" spans="1:4" s="13" customFormat="1" ht="74.25" customHeight="1" x14ac:dyDescent="0.25">
      <c r="A17" s="22"/>
      <c r="C17" s="23"/>
      <c r="D17" s="14"/>
    </row>
    <row r="18" spans="1:4" s="13" customFormat="1" ht="74.25" customHeight="1" x14ac:dyDescent="0.25">
      <c r="A18" s="22"/>
      <c r="C18" s="23"/>
      <c r="D18" s="16"/>
    </row>
    <row r="19" spans="1:4" s="13" customFormat="1" ht="74.25" customHeight="1" x14ac:dyDescent="0.25">
      <c r="A19" s="22"/>
      <c r="C19" s="23"/>
      <c r="D19" s="16"/>
    </row>
    <row r="20" spans="1:4" s="13" customFormat="1" ht="74.25" customHeight="1" x14ac:dyDescent="0.25">
      <c r="A20" s="22"/>
      <c r="C20" s="23"/>
      <c r="D20" s="16"/>
    </row>
    <row r="21" spans="1:4" s="13" customFormat="1" ht="74.25" customHeight="1" thickBot="1" x14ac:dyDescent="0.3">
      <c r="A21" s="22"/>
      <c r="C21" s="24"/>
      <c r="D21" s="16"/>
    </row>
    <row r="22" spans="1:4" ht="18.75" thickBot="1" x14ac:dyDescent="0.3">
      <c r="C22" s="24"/>
      <c r="D22" s="14"/>
    </row>
    <row r="23" spans="1:4" ht="18.75" thickBot="1" x14ac:dyDescent="0.3">
      <c r="C23" s="24"/>
      <c r="D23" s="11"/>
    </row>
    <row r="24" spans="1:4" ht="18" x14ac:dyDescent="0.25">
      <c r="C24" s="25"/>
      <c r="D24" s="14"/>
    </row>
    <row r="25" spans="1:4" ht="18" x14ac:dyDescent="0.25">
      <c r="C25" s="25"/>
      <c r="D25" s="16"/>
    </row>
    <row r="26" spans="1:4" ht="18" x14ac:dyDescent="0.25">
      <c r="C26" s="25"/>
      <c r="D26" s="16"/>
    </row>
    <row r="27" spans="1:4" ht="18.75" thickBot="1" x14ac:dyDescent="0.3">
      <c r="C27" s="25"/>
      <c r="D27" s="15"/>
    </row>
    <row r="28" spans="1:4" ht="18" x14ac:dyDescent="0.25">
      <c r="C28" s="25"/>
      <c r="D28" s="14"/>
    </row>
    <row r="29" spans="1:4" ht="18" x14ac:dyDescent="0.25">
      <c r="C29" s="25"/>
      <c r="D29" s="16"/>
    </row>
    <row r="30" spans="1:4" ht="18" x14ac:dyDescent="0.25">
      <c r="C30" s="25"/>
      <c r="D30" s="16"/>
    </row>
    <row r="31" spans="1:4" ht="18" x14ac:dyDescent="0.25">
      <c r="C31" s="25"/>
      <c r="D31" s="16"/>
    </row>
    <row r="32" spans="1:4" ht="18" x14ac:dyDescent="0.25">
      <c r="C32" s="26"/>
      <c r="D32" s="16"/>
    </row>
    <row r="33" spans="3:4" ht="18" x14ac:dyDescent="0.25">
      <c r="C33" s="26"/>
      <c r="D33" s="16"/>
    </row>
    <row r="34" spans="3:4" ht="18" x14ac:dyDescent="0.25">
      <c r="C34" s="26"/>
      <c r="D34" s="15"/>
    </row>
    <row r="35" spans="3:4" ht="18" x14ac:dyDescent="0.25">
      <c r="C35" s="26"/>
      <c r="D35" s="15"/>
    </row>
    <row r="36" spans="3:4" ht="18" x14ac:dyDescent="0.25">
      <c r="C36" s="26"/>
      <c r="D36" s="15"/>
    </row>
    <row r="37" spans="3:4" ht="18" x14ac:dyDescent="0.25">
      <c r="C37" s="26"/>
      <c r="D37" s="15"/>
    </row>
    <row r="38" spans="3:4" ht="18" x14ac:dyDescent="0.25">
      <c r="C38" s="26"/>
      <c r="D38" s="18"/>
    </row>
    <row r="39" spans="3:4" ht="18" x14ac:dyDescent="0.25">
      <c r="C39" s="26"/>
      <c r="D39" s="18"/>
    </row>
    <row r="40" spans="3:4" ht="18" x14ac:dyDescent="0.25">
      <c r="C40" s="27"/>
      <c r="D40" s="18"/>
    </row>
    <row r="41" spans="3:4" ht="18" x14ac:dyDescent="0.25">
      <c r="C41" s="27"/>
      <c r="D41" s="18"/>
    </row>
    <row r="42" spans="3:4" ht="18.75" thickBot="1" x14ac:dyDescent="0.3">
      <c r="C42" s="28"/>
      <c r="D42" s="18"/>
    </row>
    <row r="43" spans="3:4" ht="18" x14ac:dyDescent="0.25">
      <c r="C43" s="29"/>
      <c r="D43" s="14"/>
    </row>
    <row r="44" spans="3:4" ht="18" x14ac:dyDescent="0.25">
      <c r="C44" s="30"/>
      <c r="D44" s="15"/>
    </row>
    <row r="45" spans="3:4" ht="18" x14ac:dyDescent="0.25">
      <c r="C45" s="30"/>
      <c r="D45" s="15"/>
    </row>
    <row r="46" spans="3:4" ht="18" x14ac:dyDescent="0.25">
      <c r="C46" s="30"/>
      <c r="D46" s="18"/>
    </row>
    <row r="47" spans="3:4" ht="18.75" thickBot="1" x14ac:dyDescent="0.3">
      <c r="C47" s="31"/>
      <c r="D47" s="17"/>
    </row>
    <row r="48" spans="3:4" ht="18" x14ac:dyDescent="0.25">
      <c r="C48" s="32"/>
    </row>
    <row r="49" spans="3:3" ht="18" x14ac:dyDescent="0.25">
      <c r="C49" s="32"/>
    </row>
    <row r="50" spans="3:3" ht="18" x14ac:dyDescent="0.25">
      <c r="C50" s="32"/>
    </row>
    <row r="51" spans="3:3" ht="18" x14ac:dyDescent="0.25">
      <c r="C51" s="32"/>
    </row>
    <row r="52" spans="3:3" ht="18" x14ac:dyDescent="0.25">
      <c r="C52" s="33"/>
    </row>
    <row r="53" spans="3:3" ht="18" x14ac:dyDescent="0.25">
      <c r="C53" s="33"/>
    </row>
    <row r="54" spans="3:3" ht="18" x14ac:dyDescent="0.25">
      <c r="C54" s="33"/>
    </row>
    <row r="55" spans="3:3" ht="18" x14ac:dyDescent="0.25">
      <c r="C55" s="33"/>
    </row>
    <row r="56" spans="3:3" ht="18" x14ac:dyDescent="0.25">
      <c r="C56" s="34"/>
    </row>
    <row r="57" spans="3:3" ht="18" x14ac:dyDescent="0.25">
      <c r="C57" s="35"/>
    </row>
    <row r="58" spans="3:3" ht="18" x14ac:dyDescent="0.25">
      <c r="C58" s="35"/>
    </row>
    <row r="59" spans="3:3" ht="18" x14ac:dyDescent="0.25">
      <c r="C59" s="35"/>
    </row>
    <row r="60" spans="3:3" ht="18.75" thickBot="1" x14ac:dyDescent="0.3">
      <c r="C60" s="36"/>
    </row>
    <row r="61" spans="3:3" ht="18" x14ac:dyDescent="0.25">
      <c r="C61" s="37"/>
    </row>
    <row r="62" spans="3:3" ht="18" x14ac:dyDescent="0.25">
      <c r="C62" s="38"/>
    </row>
    <row r="63" spans="3:3" ht="18" x14ac:dyDescent="0.25">
      <c r="C63" s="38"/>
    </row>
    <row r="64" spans="3:3" ht="18" x14ac:dyDescent="0.25">
      <c r="C64" s="38"/>
    </row>
    <row r="65" spans="3:3" ht="18" x14ac:dyDescent="0.25">
      <c r="C65" s="38"/>
    </row>
    <row r="66" spans="3:3" ht="18" x14ac:dyDescent="0.25">
      <c r="C66" s="39"/>
    </row>
    <row r="67" spans="3:3" ht="18" x14ac:dyDescent="0.25">
      <c r="C67" s="39"/>
    </row>
    <row r="68" spans="3:3" ht="18" x14ac:dyDescent="0.25">
      <c r="C68" s="39"/>
    </row>
    <row r="69" spans="3:3" ht="18" x14ac:dyDescent="0.25">
      <c r="C69" s="39"/>
    </row>
    <row r="70" spans="3:3" ht="18" x14ac:dyDescent="0.25">
      <c r="C70" s="39"/>
    </row>
    <row r="71" spans="3:3" ht="18" x14ac:dyDescent="0.25">
      <c r="C71" s="40"/>
    </row>
    <row r="72" spans="3:3" ht="18" x14ac:dyDescent="0.25">
      <c r="C72" s="39"/>
    </row>
    <row r="73" spans="3:3" ht="18" x14ac:dyDescent="0.25">
      <c r="C73" s="39"/>
    </row>
    <row r="74" spans="3:3" ht="18" x14ac:dyDescent="0.25">
      <c r="C74" s="39"/>
    </row>
    <row r="75" spans="3:3" ht="18" x14ac:dyDescent="0.25">
      <c r="C75" s="39"/>
    </row>
    <row r="76" spans="3:3" ht="18" x14ac:dyDescent="0.25">
      <c r="C76" s="39"/>
    </row>
    <row r="77" spans="3:3" ht="18" x14ac:dyDescent="0.25">
      <c r="C77" s="39"/>
    </row>
    <row r="78" spans="3:3" ht="18" x14ac:dyDescent="0.25">
      <c r="C78" s="39"/>
    </row>
    <row r="79" spans="3:3" ht="18" x14ac:dyDescent="0.25">
      <c r="C79" s="38"/>
    </row>
    <row r="80" spans="3:3" ht="18" x14ac:dyDescent="0.25">
      <c r="C80" s="38"/>
    </row>
    <row r="81" spans="3:3" ht="18" x14ac:dyDescent="0.25">
      <c r="C81" s="38"/>
    </row>
    <row r="82" spans="3:3" ht="18" x14ac:dyDescent="0.25">
      <c r="C82" s="38"/>
    </row>
    <row r="83" spans="3:3" ht="18" x14ac:dyDescent="0.25">
      <c r="C83" s="38"/>
    </row>
    <row r="84" spans="3:3" ht="18" x14ac:dyDescent="0.25">
      <c r="C84" s="38"/>
    </row>
    <row r="85" spans="3:3" ht="18" x14ac:dyDescent="0.25">
      <c r="C85" s="41"/>
    </row>
    <row r="86" spans="3:3" ht="18" x14ac:dyDescent="0.25">
      <c r="C86" s="38"/>
    </row>
    <row r="87" spans="3:3" ht="18" x14ac:dyDescent="0.25">
      <c r="C87" s="38"/>
    </row>
    <row r="88" spans="3:3" ht="18.75" thickBot="1" x14ac:dyDescent="0.3">
      <c r="C88" s="42"/>
    </row>
    <row r="89" spans="3:3" ht="18" x14ac:dyDescent="0.25">
      <c r="C89" s="43"/>
    </row>
    <row r="90" spans="3:3" ht="18" x14ac:dyDescent="0.25">
      <c r="C90" s="39"/>
    </row>
    <row r="91" spans="3:3" ht="18" x14ac:dyDescent="0.25">
      <c r="C91" s="39"/>
    </row>
    <row r="92" spans="3:3" ht="18" x14ac:dyDescent="0.25">
      <c r="C92" s="39"/>
    </row>
    <row r="93" spans="3:3" ht="18" x14ac:dyDescent="0.25">
      <c r="C93" s="39"/>
    </row>
    <row r="94" spans="3:3" ht="18.75" thickBot="1" x14ac:dyDescent="0.3">
      <c r="C94" s="44"/>
    </row>
    <row r="99" spans="2:3" x14ac:dyDescent="0.25">
      <c r="B99" t="s">
        <v>288</v>
      </c>
      <c r="C99" t="s">
        <v>289</v>
      </c>
    </row>
    <row r="100" spans="2:3" x14ac:dyDescent="0.25">
      <c r="B100" s="20">
        <v>1167</v>
      </c>
      <c r="C100" s="13" t="s">
        <v>290</v>
      </c>
    </row>
    <row r="101" spans="2:3" ht="30" x14ac:dyDescent="0.25">
      <c r="B101" s="20">
        <v>1131</v>
      </c>
      <c r="C101" s="13" t="s">
        <v>291</v>
      </c>
    </row>
    <row r="102" spans="2:3" x14ac:dyDescent="0.25">
      <c r="B102" s="20">
        <v>1177</v>
      </c>
      <c r="C102" s="13" t="s">
        <v>292</v>
      </c>
    </row>
    <row r="103" spans="2:3" ht="30" x14ac:dyDescent="0.25">
      <c r="B103" s="20">
        <v>1094</v>
      </c>
      <c r="C103" s="13" t="s">
        <v>293</v>
      </c>
    </row>
    <row r="104" spans="2:3" x14ac:dyDescent="0.25">
      <c r="B104" s="20">
        <v>1128</v>
      </c>
      <c r="C104" s="13" t="s">
        <v>294</v>
      </c>
    </row>
    <row r="105" spans="2:3" ht="30" x14ac:dyDescent="0.25">
      <c r="B105" s="20">
        <v>1095</v>
      </c>
      <c r="C105" s="13" t="s">
        <v>295</v>
      </c>
    </row>
    <row r="106" spans="2:3" ht="30" x14ac:dyDescent="0.25">
      <c r="B106" s="20">
        <v>1129</v>
      </c>
      <c r="C106" s="13" t="s">
        <v>296</v>
      </c>
    </row>
    <row r="107" spans="2:3" ht="45" x14ac:dyDescent="0.25">
      <c r="B107" s="20">
        <v>1120</v>
      </c>
      <c r="C107" s="13" t="s">
        <v>297</v>
      </c>
    </row>
    <row r="108" spans="2:3" x14ac:dyDescent="0.25">
      <c r="B108" s="19"/>
    </row>
    <row r="109" spans="2:3" x14ac:dyDescent="0.25">
      <c r="B109" s="19"/>
    </row>
    <row r="117" spans="2:3" x14ac:dyDescent="0.25">
      <c r="B117" t="s">
        <v>298</v>
      </c>
    </row>
    <row r="118" spans="2:3" x14ac:dyDescent="0.25">
      <c r="B118" t="s">
        <v>299</v>
      </c>
      <c r="C118" t="s">
        <v>300</v>
      </c>
    </row>
    <row r="119" spans="2:3" x14ac:dyDescent="0.25">
      <c r="B119" t="s">
        <v>301</v>
      </c>
      <c r="C119" t="s">
        <v>302</v>
      </c>
    </row>
    <row r="120" spans="2:3" x14ac:dyDescent="0.25">
      <c r="B120" t="s">
        <v>303</v>
      </c>
      <c r="C120" t="s">
        <v>304</v>
      </c>
    </row>
    <row r="121" spans="2:3" x14ac:dyDescent="0.25">
      <c r="B121" t="s">
        <v>305</v>
      </c>
      <c r="C121" t="s">
        <v>306</v>
      </c>
    </row>
    <row r="122" spans="2:3" x14ac:dyDescent="0.25">
      <c r="B122" t="s">
        <v>307</v>
      </c>
      <c r="C122" t="s">
        <v>308</v>
      </c>
    </row>
    <row r="123" spans="2:3" x14ac:dyDescent="0.25">
      <c r="B123" t="s">
        <v>309</v>
      </c>
      <c r="C123" t="s">
        <v>310</v>
      </c>
    </row>
    <row r="124" spans="2:3" x14ac:dyDescent="0.25">
      <c r="B124" t="s">
        <v>311</v>
      </c>
      <c r="C124" t="s">
        <v>312</v>
      </c>
    </row>
    <row r="125" spans="2:3" x14ac:dyDescent="0.25">
      <c r="B125" t="s">
        <v>313</v>
      </c>
      <c r="C125" t="s">
        <v>314</v>
      </c>
    </row>
    <row r="126" spans="2:3" x14ac:dyDescent="0.25">
      <c r="B126" t="s">
        <v>315</v>
      </c>
      <c r="C126" t="s">
        <v>316</v>
      </c>
    </row>
    <row r="127" spans="2:3" x14ac:dyDescent="0.25">
      <c r="B127" t="s">
        <v>317</v>
      </c>
      <c r="C127" t="s">
        <v>318</v>
      </c>
    </row>
    <row r="128" spans="2:3" x14ac:dyDescent="0.25">
      <c r="B128" t="s">
        <v>319</v>
      </c>
      <c r="C128" t="s">
        <v>320</v>
      </c>
    </row>
    <row r="129" spans="2:3" x14ac:dyDescent="0.25">
      <c r="B129" t="s">
        <v>321</v>
      </c>
      <c r="C129" t="s">
        <v>322</v>
      </c>
    </row>
    <row r="130" spans="2:3" x14ac:dyDescent="0.25">
      <c r="B130" t="s">
        <v>323</v>
      </c>
      <c r="C130" t="s">
        <v>324</v>
      </c>
    </row>
    <row r="131" spans="2:3" x14ac:dyDescent="0.25">
      <c r="B131" t="s">
        <v>325</v>
      </c>
      <c r="C131" t="s">
        <v>326</v>
      </c>
    </row>
    <row r="132" spans="2:3" x14ac:dyDescent="0.25">
      <c r="B132" t="s">
        <v>327</v>
      </c>
      <c r="C132" t="s">
        <v>328</v>
      </c>
    </row>
    <row r="133" spans="2:3" x14ac:dyDescent="0.25">
      <c r="B133" t="s">
        <v>329</v>
      </c>
      <c r="C133" t="s">
        <v>330</v>
      </c>
    </row>
    <row r="134" spans="2:3" x14ac:dyDescent="0.25">
      <c r="B134" t="s">
        <v>331</v>
      </c>
      <c r="C134" t="s">
        <v>332</v>
      </c>
    </row>
    <row r="135" spans="2:3" x14ac:dyDescent="0.25">
      <c r="B135" t="s">
        <v>333</v>
      </c>
      <c r="C135" t="s">
        <v>334</v>
      </c>
    </row>
    <row r="136" spans="2:3" x14ac:dyDescent="0.25">
      <c r="B136" t="s">
        <v>335</v>
      </c>
      <c r="C136" t="s">
        <v>336</v>
      </c>
    </row>
    <row r="137" spans="2:3" x14ac:dyDescent="0.25">
      <c r="B137" t="s">
        <v>337</v>
      </c>
      <c r="C137" t="s">
        <v>338</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Elizabeth Pena Salazar</cp:lastModifiedBy>
  <cp:revision/>
  <dcterms:created xsi:type="dcterms:W3CDTF">2016-04-29T15:58:00Z</dcterms:created>
  <dcterms:modified xsi:type="dcterms:W3CDTF">2020-02-12T15:32:45Z</dcterms:modified>
  <cp:category/>
  <cp:contentStatus/>
</cp:coreProperties>
</file>