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raldyn.tautiva\OneDrive - Secretaria Distrital de Gobierno\2_PLANES DE ACCIÓN\PLAN DE ACCIÒN 2019\2_SEGUIMIENTO PG_2019\1_SEGUIMIENTO\1_REPORTES TRIMESTRALES\II_ TRIMESTRE\ALCALDÍAS LOCALES\"/>
    </mc:Choice>
  </mc:AlternateContent>
  <xr:revisionPtr revIDLastSave="27" documentId="6_{23E35123-7538-4573-9A25-FF28415A79DF}" xr6:coauthVersionLast="41" xr6:coauthVersionMax="41" xr10:uidLastSave="{33789DFD-2EE8-4199-90A3-76EC3D0DAFD0}"/>
  <bookViews>
    <workbookView xWindow="-120" yWindow="-120" windowWidth="29040" windowHeight="15840" tabRatio="421" xr2:uid="{00000000-000D-0000-FFFF-FFFF00000000}"/>
  </bookViews>
  <sheets>
    <sheet name="PLAN GESTION POR PROCESO" sheetId="1" r:id="rId1"/>
    <sheet name="Hoja2" sheetId="2" state="hidden" r:id="rId2"/>
    <sheet name="Hoja4" sheetId="5" state="hidden" r:id="rId3"/>
  </sheets>
  <externalReferences>
    <externalReference r:id="rId4"/>
  </externalReferences>
  <definedNames>
    <definedName name="_xlnm._FilterDatabase" localSheetId="0" hidden="1">'PLAN GESTION POR PROCESO'!$A$12:$AT$34</definedName>
    <definedName name="_xlnm.Print_Area" localSheetId="0">'PLAN GESTION POR PROCESO'!$A$1:$AT$40</definedName>
    <definedName name="BIEN">#REF!</definedName>
    <definedName name="CANTIDAD">#REF!</definedName>
    <definedName name="CODIGO">Hoja2!$B$100:$B$107</definedName>
    <definedName name="CONTRALORIA">Hoja2!$G$7:$G$8</definedName>
    <definedName name="DEPENDENCIA">Hoja2!$B$118:$B$137</definedName>
    <definedName name="FUENTE">Hoja2!$B$2:$B$3</definedName>
    <definedName name="INDICADOR">Hoja2!$F$2:$F$4</definedName>
    <definedName name="LIDERPROCESO">Hoja2!$C$118:$C$137</definedName>
    <definedName name="MEDICION">Hoja2!$E$2:$E$3</definedName>
    <definedName name="MEDICIONFINAL">Hoja2!$E$7:$E$10</definedName>
    <definedName name="META">Hoja2!$C$12:$C$45</definedName>
    <definedName name="META02">#REF!</definedName>
    <definedName name="META2">Hoja2!$C$2:$C$5</definedName>
    <definedName name="OBJETIVOS">Hoja2!$A$12:$A$21</definedName>
    <definedName name="PMRFINAL">Hoja2!$H$12:$H$15</definedName>
    <definedName name="PRODUCTO">Hoja2!$D$12:$D$47</definedName>
    <definedName name="PROGRAMACION">Hoja2!$D$2:$D$5</definedName>
    <definedName name="proyectos">Hoja2!$C$100:$C$107</definedName>
    <definedName name="RUBROS">Hoja2!$A$2:$A$7</definedName>
    <definedName name="SHARED_FORMULA_10_26_10_26_0">IF(ISERROR(#REF!/#REF!),"",(#REF!/#REF!))</definedName>
    <definedName name="SHARED_FORMULA_12_26_12_26_0">#REF!</definedName>
    <definedName name="SHARED_FORMULA_13_26_13_26_0">IF(ISERROR(#REF!/#REF!),"",(#REF!/#REF!))</definedName>
    <definedName name="SHARED_FORMULA_15_26_15_26_0">#REF!</definedName>
    <definedName name="SHARED_FORMULA_16_26_16_26_0">IF(ISERROR(#REF!/#REF!),"",(#REF!/#REF!))</definedName>
    <definedName name="SHARED_FORMULA_18_26_18_26_0">#REF!</definedName>
    <definedName name="SHARED_FORMULA_19_26_19_26_0">IF(ISERROR(#REF!/#REF!),"",(#REF!/#REF!))</definedName>
    <definedName name="SHARED_FORMULA_20_17_20_17_0">SUM(#REF!,#REF!,#REF!,#REF!)</definedName>
    <definedName name="SHARED_FORMULA_20_21_20_21_0">SUM(#REF!,#REF!,#REF!,#REF!)</definedName>
    <definedName name="SHARED_FORMULA_20_29_20_29_0">SUM(#REF!,#REF!,#REF!,#REF!)</definedName>
    <definedName name="SHARED_FORMULA_20_54_20_54_0">SUM(#REF!,#REF!,#REF!,#REF!)</definedName>
    <definedName name="SHARED_FORMULA_20_58_20_58_0">SUM(#REF!,#REF!,#REF!,#REF!)</definedName>
    <definedName name="SHARED_FORMULA_21_29_21_29_0">SUM(#REF!,#REF!,#REF!,#REF!)</definedName>
    <definedName name="SHARED_FORMULA_22_26_22_26_0">IF((IF(ISERROR(#REF!/#REF!),0,(#REF!/#REF!)))&gt;1,1,(IF(ISERROR(#REF!/#REF!),0,(#REF!/#REF!))))</definedName>
    <definedName name="SHARED_FORMULA_23_26_23_26_0">#REF!*#REF!</definedName>
    <definedName name="SHARED_FORMULA_30_11_30_11_0">#REF!</definedName>
    <definedName name="SHARED_FORMULA_30_29_30_29_0">#REF!</definedName>
    <definedName name="SHARED_FORMULA_34_12_34_12_0">#REF!</definedName>
    <definedName name="SHARED_FORMULA_34_44_34_44_0">#REF!</definedName>
    <definedName name="SHARED_FORMULA_38_11_38_11_0">#REF!</definedName>
    <definedName name="SHARED_FORMULA_38_43_38_43_0">#REF!</definedName>
    <definedName name="SHARED_FORMULA_42_11_42_11_0">#REF!</definedName>
    <definedName name="SHARED_FORMULA_42_43_42_43_0">#REF!</definedName>
    <definedName name="SHARED_FORMULA_9_26_9_26_0">#REF!</definedName>
    <definedName name="SIG">Hoja2!$C$2:$C$9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C34" i="1" l="1"/>
  <c r="AC18" i="1" l="1"/>
  <c r="AC26" i="1" l="1"/>
  <c r="AC21" i="1"/>
  <c r="AQ19" i="1" l="1"/>
  <c r="AS19" i="1" s="1"/>
  <c r="AQ20" i="1"/>
  <c r="AS20" i="1" s="1"/>
  <c r="AQ21" i="1"/>
  <c r="AS21" i="1" s="1"/>
  <c r="AQ23" i="1"/>
  <c r="AS23" i="1" s="1"/>
  <c r="AQ24" i="1"/>
  <c r="AS24" i="1" s="1"/>
  <c r="AQ28" i="1"/>
  <c r="AS28" i="1" s="1"/>
  <c r="AQ30" i="1"/>
  <c r="AS30" i="1" s="1"/>
  <c r="AQ31" i="1"/>
  <c r="AS31" i="1" s="1"/>
  <c r="AQ32" i="1"/>
  <c r="AS32" i="1" s="1"/>
  <c r="AQ33" i="1"/>
  <c r="AS33" i="1" s="1"/>
  <c r="AP18" i="1"/>
  <c r="AP19" i="1"/>
  <c r="AP20" i="1"/>
  <c r="AP21" i="1"/>
  <c r="AP22" i="1"/>
  <c r="AP23" i="1"/>
  <c r="AP24" i="1"/>
  <c r="AP25" i="1"/>
  <c r="AP26" i="1"/>
  <c r="AP27" i="1"/>
  <c r="AP28" i="1"/>
  <c r="AP29" i="1"/>
  <c r="AP30" i="1"/>
  <c r="AP31" i="1"/>
  <c r="AP32" i="1"/>
  <c r="AP33" i="1"/>
  <c r="AP17" i="1"/>
  <c r="AK18" i="1"/>
  <c r="AM18" i="1" s="1"/>
  <c r="AK19" i="1"/>
  <c r="AM19" i="1" s="1"/>
  <c r="AK20" i="1"/>
  <c r="AM20" i="1" s="1"/>
  <c r="AK21" i="1"/>
  <c r="AM21" i="1" s="1"/>
  <c r="AK22" i="1"/>
  <c r="AM22" i="1" s="1"/>
  <c r="AK23" i="1"/>
  <c r="AM23" i="1" s="1"/>
  <c r="AK24" i="1"/>
  <c r="AM24" i="1" s="1"/>
  <c r="AK25" i="1"/>
  <c r="AM25" i="1" s="1"/>
  <c r="AK26" i="1"/>
  <c r="AM26" i="1" s="1"/>
  <c r="AK27" i="1"/>
  <c r="AM27" i="1" s="1"/>
  <c r="AK28" i="1"/>
  <c r="AM28" i="1" s="1"/>
  <c r="AK29" i="1"/>
  <c r="AK30" i="1"/>
  <c r="AM30" i="1" s="1"/>
  <c r="AK31" i="1"/>
  <c r="AK32" i="1"/>
  <c r="AM32" i="1" s="1"/>
  <c r="AK33" i="1"/>
  <c r="AM33" i="1" s="1"/>
  <c r="AK17" i="1"/>
  <c r="AF18" i="1"/>
  <c r="AH18" i="1" s="1"/>
  <c r="AF19" i="1"/>
  <c r="AF20" i="1"/>
  <c r="AH20" i="1" s="1"/>
  <c r="AF21" i="1"/>
  <c r="AH21" i="1" s="1"/>
  <c r="AF22" i="1"/>
  <c r="AH22" i="1" s="1"/>
  <c r="AF23" i="1"/>
  <c r="AF24" i="1"/>
  <c r="AF25" i="1"/>
  <c r="AH25" i="1" s="1"/>
  <c r="AF26" i="1"/>
  <c r="AH26" i="1" s="1"/>
  <c r="AF27" i="1"/>
  <c r="AH27" i="1" s="1"/>
  <c r="AF28" i="1"/>
  <c r="AH28" i="1" s="1"/>
  <c r="AF29" i="1"/>
  <c r="AH29" i="1" s="1"/>
  <c r="AF30" i="1"/>
  <c r="AH30" i="1" s="1"/>
  <c r="AF31" i="1"/>
  <c r="AF32" i="1"/>
  <c r="AF17" i="1"/>
  <c r="AA18" i="1"/>
  <c r="AA19" i="1"/>
  <c r="AC19" i="1" s="1"/>
  <c r="AA20" i="1"/>
  <c r="AA21" i="1"/>
  <c r="AA22" i="1"/>
  <c r="AA23" i="1"/>
  <c r="AA24" i="1"/>
  <c r="AA25" i="1"/>
  <c r="AA26" i="1"/>
  <c r="AA27" i="1"/>
  <c r="AC27" i="1" s="1"/>
  <c r="AA28" i="1"/>
  <c r="AC28" i="1" s="1"/>
  <c r="AA30" i="1"/>
  <c r="AC30" i="1" s="1"/>
  <c r="AA31" i="1"/>
  <c r="AC31" i="1" s="1"/>
  <c r="AA32" i="1"/>
  <c r="AC32" i="1" s="1"/>
  <c r="AA17" i="1"/>
  <c r="AC17" i="1" s="1"/>
  <c r="V18" i="1"/>
  <c r="V19" i="1"/>
  <c r="V20" i="1"/>
  <c r="V21" i="1"/>
  <c r="V22" i="1"/>
  <c r="V23" i="1"/>
  <c r="V24" i="1"/>
  <c r="V25" i="1"/>
  <c r="V26" i="1"/>
  <c r="V27" i="1"/>
  <c r="X27" i="1" s="1"/>
  <c r="V28" i="1"/>
  <c r="X28" i="1" s="1"/>
  <c r="V29" i="1"/>
  <c r="V30" i="1"/>
  <c r="X30" i="1" s="1"/>
  <c r="V31" i="1"/>
  <c r="X31" i="1" s="1"/>
  <c r="V32" i="1"/>
  <c r="V33" i="1"/>
  <c r="V17" i="1"/>
  <c r="X34" i="1" l="1"/>
  <c r="P27" i="1"/>
  <c r="AQ27" i="1" s="1"/>
  <c r="AS27" i="1" s="1"/>
  <c r="P26" i="1"/>
  <c r="AQ26" i="1" s="1"/>
  <c r="AS26" i="1" s="1"/>
  <c r="P25" i="1"/>
  <c r="AQ25" i="1" s="1"/>
  <c r="AS25" i="1" s="1"/>
  <c r="E34" i="1"/>
  <c r="P29" i="1"/>
  <c r="AQ29" i="1" s="1"/>
  <c r="AS29" i="1" s="1"/>
  <c r="P22" i="1"/>
  <c r="AQ22" i="1" s="1"/>
  <c r="AS22" i="1" s="1"/>
  <c r="P18" i="1"/>
  <c r="AQ18" i="1" s="1"/>
  <c r="AS18" i="1" s="1"/>
  <c r="P17" i="1"/>
  <c r="AQ17" i="1" s="1"/>
  <c r="AS17" i="1" s="1"/>
  <c r="AH34" i="1"/>
  <c r="AM34" i="1"/>
  <c r="AR34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juan.jimenez</author>
  </authors>
  <commentList>
    <comment ref="J15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>juan.jimenez:</t>
        </r>
        <r>
          <rPr>
            <sz val="8"/>
            <color indexed="81"/>
            <rFont val="Tahoma"/>
            <family val="2"/>
          </rPr>
          <t xml:space="preserve">
Establecer el tipo programacion:
- Suma
-Constante
-Creciente
-Decreciente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Sandy.Calderon</author>
  </authors>
  <commentList>
    <comment ref="C91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Sandy.Calderon:</t>
        </r>
        <r>
          <rPr>
            <sz val="8"/>
            <color indexed="81"/>
            <rFont val="Tahoma"/>
            <family val="2"/>
          </rPr>
          <t xml:space="preserve">
ambos A.L y SDG</t>
        </r>
      </text>
    </comment>
  </commentList>
</comments>
</file>

<file path=xl/sharedStrings.xml><?xml version="1.0" encoding="utf-8"?>
<sst xmlns="http://schemas.openxmlformats.org/spreadsheetml/2006/main" count="517" uniqueCount="295">
  <si>
    <t>SECRETARIA DISTRITAL DE GOBIERNO</t>
  </si>
  <si>
    <t>VIGENCIA DE LA PLANEACIÓN</t>
  </si>
  <si>
    <t>CONTROL DE CAMBIOS</t>
  </si>
  <si>
    <t>ALCALDÍA LOCAL</t>
  </si>
  <si>
    <t>VERSIÓN</t>
  </si>
  <si>
    <t>FECHA</t>
  </si>
  <si>
    <t>DESCRIPCIÓN DE LA MODIFICACIÓN</t>
  </si>
  <si>
    <t>PROCESOS ASOCIADOS</t>
  </si>
  <si>
    <t>PLAN ESTRATEGICO INSTITUCIONAL</t>
  </si>
  <si>
    <t>SEGUIMIENTO PLAN GESTION DEL PROCESO</t>
  </si>
  <si>
    <t xml:space="preserve">EVALUACIÓN I TRIMESTRE </t>
  </si>
  <si>
    <t xml:space="preserve">EVALUACIÓN II TRIMESTRE </t>
  </si>
  <si>
    <t xml:space="preserve">EVALUACIÓN III TRIMESTRE </t>
  </si>
  <si>
    <t xml:space="preserve">EVALUACIÓN IV TRIMESTRE </t>
  </si>
  <si>
    <t>EVALUACIÓN FINAL PLAN DE GESTION</t>
  </si>
  <si>
    <t>PROGRAMADO EN LA VIGENCIA</t>
  </si>
  <si>
    <t>RESULTADO DE LA MEDICION</t>
  </si>
  <si>
    <t>ANÁLISIS DE AVANCE</t>
  </si>
  <si>
    <t>MEDIO DE VERIFICACIÓN</t>
  </si>
  <si>
    <t xml:space="preserve">RESULTADO INDICADOR </t>
  </si>
  <si>
    <t>ANÁLISIS DE RESULTADO</t>
  </si>
  <si>
    <t>N° OE</t>
  </si>
  <si>
    <t>OBJETIVO ESTRATÉGICO</t>
  </si>
  <si>
    <t>PROCESO</t>
  </si>
  <si>
    <t>META PLAN DE GESTIÓN VIGENCIA</t>
  </si>
  <si>
    <t>PONDERACIÓN DE LA META</t>
  </si>
  <si>
    <t>TIPO DE META</t>
  </si>
  <si>
    <t>NOMBRE DEL INDICADOR</t>
  </si>
  <si>
    <t>FORMULA DEL INDICADOR</t>
  </si>
  <si>
    <t>LINEA BASE</t>
  </si>
  <si>
    <t>TIPO DE PROGRAMACION</t>
  </si>
  <si>
    <t>UNIDAD DE MEDIDA</t>
  </si>
  <si>
    <t>I TRI</t>
  </si>
  <si>
    <t>II TRI</t>
  </si>
  <si>
    <t>III TRI</t>
  </si>
  <si>
    <t>IV TRI</t>
  </si>
  <si>
    <t>TOTAL PROGRAMACION VIGENCIA</t>
  </si>
  <si>
    <t>TIPO DE INDICADOR</t>
  </si>
  <si>
    <t>FUENTE DE INFORMACIÓN</t>
  </si>
  <si>
    <t>RESPONSABLES DE LA ACTIVIDAD</t>
  </si>
  <si>
    <t>METODO DE VERIFICACIÓN AL SEGUIMIENTO</t>
  </si>
  <si>
    <t>REPORTA CB0404</t>
  </si>
  <si>
    <t>PROGRAMADO</t>
  </si>
  <si>
    <t>EJECUTADO</t>
  </si>
  <si>
    <t>x</t>
  </si>
  <si>
    <t xml:space="preserve">Fortalecer la capacidad institucional y para el ejercicio de la función  policiva por parte de las autoridades </t>
  </si>
  <si>
    <t>Gestión Pública Territorial Local</t>
  </si>
  <si>
    <r>
      <t xml:space="preserve">Incrementar en un </t>
    </r>
    <r>
      <rPr>
        <b/>
        <sz val="12"/>
        <rFont val="Garamond"/>
        <family val="1"/>
      </rPr>
      <t>10%</t>
    </r>
    <r>
      <rPr>
        <sz val="12"/>
        <rFont val="Garamond"/>
        <family val="1"/>
      </rPr>
      <t xml:space="preserve"> la participación de los ciudadanos en la audiencia de rendición de cuentas.</t>
    </r>
  </si>
  <si>
    <t>RETADORA (MEJORA)</t>
  </si>
  <si>
    <t>Porcentaje de incremento de la participación de los Ciudadanos en la Audiencia de Rendición de Cuentas</t>
  </si>
  <si>
    <t>((No. ciudadanos participantes en la audiencia de Rendición de Cuentas vigencia 2019 - No. ciudadanos participantes en la audiencia de Rendición de Cuentas Vigencia 2018) /  No. ciudadanos participantes en la audiencia de Rendición de Cuentas Vigencia 2018)*100</t>
  </si>
  <si>
    <t>Diligenciar de acuerdo con el informe de veeduría distrital</t>
  </si>
  <si>
    <t>SUMA</t>
  </si>
  <si>
    <t>Ciudadanos</t>
  </si>
  <si>
    <t>EFICACIA</t>
  </si>
  <si>
    <t>Registros de asistencia a la audiencia pública de rendición de cuentas 2018 y  2019</t>
  </si>
  <si>
    <t>Alcaldía Local</t>
  </si>
  <si>
    <t>Informe de Veeduría Distrital</t>
  </si>
  <si>
    <r>
      <t xml:space="preserve">Lograr el </t>
    </r>
    <r>
      <rPr>
        <b/>
        <sz val="12"/>
        <rFont val="Garamond"/>
        <family val="1"/>
      </rPr>
      <t xml:space="preserve">65% </t>
    </r>
    <r>
      <rPr>
        <sz val="12"/>
        <rFont val="Garamond"/>
        <family val="1"/>
      </rPr>
      <t>de avance en el cumplimiento físico del Plan de Desarrollo Local</t>
    </r>
  </si>
  <si>
    <t>Porcentaje de Avance en el Cumplimiento Fisico del Plan de Desarrollo Local</t>
  </si>
  <si>
    <t>Porcentaje de avance acumulado en el cumplimiento físico entregado del Plan de Desarrollo Local que arroja la MUSI.</t>
  </si>
  <si>
    <t>CRECIENTE</t>
  </si>
  <si>
    <t>Porcentaje</t>
  </si>
  <si>
    <t>EFECTIVIDAD</t>
  </si>
  <si>
    <t>MUSI</t>
  </si>
  <si>
    <t>Matriz MUSI</t>
  </si>
  <si>
    <t>Integrar las herramientas de planeación, gestión y control, con enfoque de innovación, mejoramiento continuo, responsabilidad social, desarrollo integral del talento humano y transparencia</t>
  </si>
  <si>
    <t xml:space="preserve">Gestión Corporativa Local </t>
  </si>
  <si>
    <r>
      <t xml:space="preserve">Comprometer al 30 de julio del 2019 el </t>
    </r>
    <r>
      <rPr>
        <b/>
        <sz val="12"/>
        <rFont val="Garamond"/>
        <family val="1"/>
      </rPr>
      <t>50%</t>
    </r>
    <r>
      <rPr>
        <sz val="12"/>
        <rFont val="Garamond"/>
        <family val="1"/>
      </rPr>
      <t xml:space="preserve"> del presupuesto de inversión directa disponible a la vigencia para el FDL y el </t>
    </r>
    <r>
      <rPr>
        <b/>
        <sz val="12"/>
        <rFont val="Garamond"/>
        <family val="1"/>
      </rPr>
      <t>95%</t>
    </r>
    <r>
      <rPr>
        <sz val="12"/>
        <rFont val="Garamond"/>
        <family val="1"/>
      </rPr>
      <t xml:space="preserve"> al 31 de diciembre de 2019.</t>
    </r>
  </si>
  <si>
    <t>Porcentaje de Compromisos de la vigencia 2019</t>
  </si>
  <si>
    <t>(Valor de RP de inversión directa de la vigencia  / Valor total del presupuesto de inversión directa de la Vigencia)*100</t>
  </si>
  <si>
    <t>Porcentaje de compromisos de la vigencia a 30 de junio y a 31 de diciembre de 2018</t>
  </si>
  <si>
    <t>Compromisos</t>
  </si>
  <si>
    <t>EFICIENCIA</t>
  </si>
  <si>
    <t>PREDIS</t>
  </si>
  <si>
    <r>
      <t>Girar mínimo el 4</t>
    </r>
    <r>
      <rPr>
        <b/>
        <sz val="12"/>
        <rFont val="Garamond"/>
        <family val="1"/>
      </rPr>
      <t>0%</t>
    </r>
    <r>
      <rPr>
        <sz val="12"/>
        <rFont val="Garamond"/>
        <family val="1"/>
      </rPr>
      <t xml:space="preserve"> del presupuesto de inversión directa comprometido en la vigencia 2019</t>
    </r>
  </si>
  <si>
    <t>GESTIÓN</t>
  </si>
  <si>
    <t>Porcentaje de Giros de la Vigencia 2019</t>
  </si>
  <si>
    <t>(Valor de los giros de inversión directa de la vigencia  / Valor total del presupuesto de inversión directa de la vigencia)*100</t>
  </si>
  <si>
    <t>Porcentaje de giros  de la vigencia a 31 de diciembre de 2018</t>
  </si>
  <si>
    <t>Giros</t>
  </si>
  <si>
    <t>Porcentaje de Giros de Obligaciones por Pagar 2017 y anteirores</t>
  </si>
  <si>
    <t>(Valor de los giros de obligaciones por pagar de la vigencia 2017 y anteriores  / Valor total de las obligaciones por pagar de la vigencia 2017 y anteriores)*100</t>
  </si>
  <si>
    <t>Porcentaje de giros de las obligaciones por pagar  de la vigencia 2016 y anteriores, con corte a 31 de diciembre de 2018</t>
  </si>
  <si>
    <t>Porcentaje de Giros de Obligaciones por Pagar 2018</t>
  </si>
  <si>
    <t>(Valor de los giros de obligaciones por pagar de la vigencia 2018 / Valor total de las obligaciones por pagar de la vigencia 2018)*100</t>
  </si>
  <si>
    <t>Porcentaje de giros de las obligaciones por pagar  de la vigencia 2017, con corte a 31 de diciembre de 2018</t>
  </si>
  <si>
    <t>Fortalecer la capacidad institucional y para el ejercicio de la función  policiva por parte de las autoridades locales a cargo de la SDG.</t>
  </si>
  <si>
    <t>Inspección Vigilancia y Control</t>
  </si>
  <si>
    <t>Dar impulso procesal  ( Avocar, rechazar, enviar al competente, fallar) al 60% de los comparendos recibidos en las vigencias anteriores al año 2019.</t>
  </si>
  <si>
    <t>Porcentaje de impulsos procesales por los inspectores en las Localidades</t>
  </si>
  <si>
    <t>(Número de impulsos procesales resueltos en la localidad/Número de comparendos anteriores a la vigencia 2019 en la Localidad )*100</t>
  </si>
  <si>
    <t xml:space="preserve">Impulsos Procesales </t>
  </si>
  <si>
    <t>Siactua</t>
  </si>
  <si>
    <t>Alcalde Local</t>
  </si>
  <si>
    <t>Dar impulso procesal  ( Avocar, rechazar, enviar al competente, fallar, ) al 60% de las quejas recibidas en las vigencias anteriores al año 2019 .</t>
  </si>
  <si>
    <t>(Número de impulsos procesales resueltos en la localidad/Número de quejas recibidas en la Localidad anteriores a la vigencia 2019)*100</t>
  </si>
  <si>
    <t xml:space="preserve">Siactua </t>
  </si>
  <si>
    <t>Realizar 42 acciones de control u operativos en materia de actividad económica</t>
  </si>
  <si>
    <t>Cantidad de acciones de control u operativos en materia de económica realizados</t>
  </si>
  <si>
    <t>Número de Acciones de Control u Operativos en materia de actividad económica</t>
  </si>
  <si>
    <t>Operativos en materia de actividad económica</t>
  </si>
  <si>
    <t>Informe de operativo
Actas</t>
  </si>
  <si>
    <t>Realizar 24 acciones de control u operativos en materia de obras y urbanismo relacionados con la integridad urbanística.</t>
  </si>
  <si>
    <t>Cantidad de acciones de control u operativos en materia de urbanismo relacionados con la integridad urbanística</t>
  </si>
  <si>
    <t>Número de Acciones de Control u Operativos en Materia de Urbanismo Relacionados con la Integridad urbanística.</t>
  </si>
  <si>
    <t>Operativos en materia de urbanismo</t>
  </si>
  <si>
    <t>Realizar  24  acciones de control u operativos en materia de urbanismo relacionados con la integridad del Espacio Público.</t>
  </si>
  <si>
    <t>Cantidad de acciones de control de operativos en materia de urbanismo relacionados con espacio público</t>
  </si>
  <si>
    <t>Número de Acciones de Control u Operativos en Materia de Urbanismo Relacionados con espacio público.</t>
  </si>
  <si>
    <t>Operativos de Recuperación de espacio público</t>
  </si>
  <si>
    <t>Asegurar el acceso de la ciudadanía a la información y oferta institucional</t>
  </si>
  <si>
    <t>Gerencia de TIC</t>
  </si>
  <si>
    <t>Cumplir el 100% de los lineamientos de gestión de las TIC impartidas por la DTI del nivel central para la vigencia 2019</t>
  </si>
  <si>
    <t>Porcentaje del lineamientos de gestión de TIC Impartidas por la DTI del nivel central Cumplidas</t>
  </si>
  <si>
    <t>(# de lineamientos de gestión de TIC cumplidos por la alcaldía local en la vigencia 2018 /Total de lineamientos de gestión de TIC impartidos por la DTI de Nivel Central) *100</t>
  </si>
  <si>
    <t>CONSTANTE</t>
  </si>
  <si>
    <t>Lineamientos de Gestión de TIC Impartidos por la DTI Cumplidas</t>
  </si>
  <si>
    <t>Sistema de Gestión Documental
Aplicativo Hola
Archivo área de Sistemas</t>
  </si>
  <si>
    <t>Seguimiento al Porcentaje de Políticas de Gestión TIC</t>
  </si>
  <si>
    <t>Implementación del Modelo Integrado de Planeación y Gestión</t>
  </si>
  <si>
    <t>Presentar una (1) propuesta de buena práctica de gestión encaminada al fortalecimiento de la integridad en el servicio público y/o lucha contra la corrupción en la entidad.</t>
  </si>
  <si>
    <t>SOTENIBILIDAD DEL SISTEMA DE GESTIÓN</t>
  </si>
  <si>
    <t>Propuesta de buena práctica de gestión registrada  por proceso o Alcaldía Local en la herramienta de gestión del conocimiento (AGORA).</t>
  </si>
  <si>
    <t>Numero de propuestas de buenas practicas de gestión  registradas</t>
  </si>
  <si>
    <t>Buenas prácticas de gestión registradas en la herramienta AGORA</t>
  </si>
  <si>
    <t>Agora</t>
  </si>
  <si>
    <t>Líder del Proceso y/o Alcaldía Local  o a quien delegue.</t>
  </si>
  <si>
    <t>Seguimiento Agora</t>
  </si>
  <si>
    <t>Mantener el 100% de las acciones de mejora asignadas al proceso/Alcaldía con relación a planes de mejoramiento interno documentadas y vigentes</t>
  </si>
  <si>
    <t>Acciones correctivas documentadas y vigentes</t>
  </si>
  <si>
    <t>N/A</t>
  </si>
  <si>
    <t>Planes de mejora</t>
  </si>
  <si>
    <t>MIMEC - SIG</t>
  </si>
  <si>
    <t>Reportes MIMEC - SIG remitidos por la OAP</t>
  </si>
  <si>
    <t>Dar respuesta al 100% de los requerimientos ciudadanos asignados a la Alcaldía Local con corte a 31 de diciembre de 2018, según la información de seguimiento presentada por el proceso de Servicio a la Ciudadanía</t>
  </si>
  <si>
    <t xml:space="preserve">Porcentaje de requerimientos ciudadanos con respuesta de fondo con corte a 31 de diciembre de 2018, según verificación efectuada por el proceso de Servicio a la Ciudadanía </t>
  </si>
  <si>
    <t xml:space="preserve"> ((Número de requerimientos ciudadanos con respuesta de fondo asignados a la Alcaldía Local con corte a 31 de diciembre de 2018/Número de requerimientos ciudadanos asignados a la Alcaldía Local  con corte a 31 de diciembre de 2018)*100%)</t>
  </si>
  <si>
    <t>Aplicativo Gestión Documental</t>
  </si>
  <si>
    <t>Seguimiento requerimientos ciudadanos</t>
  </si>
  <si>
    <t>Obtener una calificación semestral  igual o superior al 70 % en la medición desempeño ambiental de la dependencia, empleando como mecanismo de medición la herramienta establecida por la Oficina Asesora de Planeación.</t>
  </si>
  <si>
    <t>Cumplimiento de criterios ambientales</t>
  </si>
  <si>
    <t xml:space="preserve">Porcentaje de cumplimiento de criterios ambientales </t>
  </si>
  <si>
    <t>Porcentaje de buenas prácticas ambientales implementadas</t>
  </si>
  <si>
    <t>Herramienta Oficina Asesora de Planeación</t>
  </si>
  <si>
    <t>Listas de chequeo al cumplimiento de criterios ambientales remitidos por la OAP</t>
  </si>
  <si>
    <t>Nivel de conocimientos de MIPG</t>
  </si>
  <si>
    <t>(Sumatoria de calificaciones obtenidas por proceso y/o Alcaldía Local / Número de personas evaluadas)*100</t>
  </si>
  <si>
    <t>Promedio de calificación en conocimientos de MIPG</t>
  </si>
  <si>
    <t>TOTAL PLAN DE GESTIÓN</t>
  </si>
  <si>
    <t xml:space="preserve">ELABORÓ: </t>
  </si>
  <si>
    <t xml:space="preserve">REVISÓ: </t>
  </si>
  <si>
    <t>APROBÓ:</t>
  </si>
  <si>
    <t>Firma:</t>
  </si>
  <si>
    <t>CODIGO</t>
  </si>
  <si>
    <t>RUBROSFUNCIONAMIENTO</t>
  </si>
  <si>
    <t>FUENTE</t>
  </si>
  <si>
    <t>SIG</t>
  </si>
  <si>
    <t>PROGRAMACION</t>
  </si>
  <si>
    <t>INDICADOR</t>
  </si>
  <si>
    <t>ADQUISICION DE BIENES</t>
  </si>
  <si>
    <t>GASTOS DE FUNCIONAMIENTO</t>
  </si>
  <si>
    <t>ADQUISICION DE SERVICIOS</t>
  </si>
  <si>
    <t>GASTOS DE INVERSION</t>
  </si>
  <si>
    <t>RUTINARIA</t>
  </si>
  <si>
    <t>SERVICIOS PUBLICOS</t>
  </si>
  <si>
    <t>GASTOS GENERALES</t>
  </si>
  <si>
    <t>DECRECIENTE</t>
  </si>
  <si>
    <t>SERVICIOS PERSONALES</t>
  </si>
  <si>
    <t>MEDICIONFINAL</t>
  </si>
  <si>
    <t>CONTRALORIA</t>
  </si>
  <si>
    <t>OTROS GASTOS GENERALES</t>
  </si>
  <si>
    <t>MENSUAL</t>
  </si>
  <si>
    <t>SI</t>
  </si>
  <si>
    <t>TRIMESTRAL</t>
  </si>
  <si>
    <t>NO</t>
  </si>
  <si>
    <t>SEMESTRAL</t>
  </si>
  <si>
    <t>ANUAL</t>
  </si>
  <si>
    <t>MODELO DE GESTION LOCAL CON ENFOQUE A LA SATISFACCION DE LAS NECESIDADES</t>
  </si>
  <si>
    <t>ATENCION A LAS POBLACIONES VULNERABLES, EL APOYO EN EL RESTABLECIMIENTO Y GARANTIA DE DERECHOS</t>
  </si>
  <si>
    <t>MODELO PARA EL DESARROLLO DE LAS RELACIONES ESTRATEGICAS DEL DISTRITO CAPITAL CON ACTORES POLITICOS Y SOCIALES</t>
  </si>
  <si>
    <t>SISTEMA DISTRITAL DE DERECHOS HUMANOS</t>
  </si>
  <si>
    <t>NOMBRE PROYECTO</t>
  </si>
  <si>
    <t>IMPLEMETACIÓN DEL SISTEMAS DISTRITAL DE JUSTICIA</t>
  </si>
  <si>
    <t xml:space="preserve">CONSTRUCCIÓN DE UNA BOGOTÁ QUE VIVE LOS DERECHOS HUMANOS </t>
  </si>
  <si>
    <t>PREVENCIÓN Y CONTROL DEL DELITO EN EL DISTRITO CAPITAL</t>
  </si>
  <si>
    <t>FORTALECIMIENTO DE LA CAPACIDAD INSTITUCIONAL DE LAS ALCALDÍAS LOCALES</t>
  </si>
  <si>
    <t>FORTALECIMIENTO DE LA CAPACIDAD INSTITUCIONAL</t>
  </si>
  <si>
    <t>PROMOCIÓN Y VISIBILIZACIÓN DE LOS DERECHOS DE LOS GRUPOS ÉTNICOS EN EL DISTRITO CAPITAL</t>
  </si>
  <si>
    <t>FORTALECIMIENTO DE LAS RELACIONES ESTRATÉGICAS DEL DISTRITO CAPITAL CON ACTORES POLÍTICOS Y SOCIALES</t>
  </si>
  <si>
    <t>IMPLEMENTACIÓN DEL MODELO DE GESTIÓN DE TÉCNOLOGIA DE LA INFORMACIÓN PARA EL FORTALECIMIENTO INSTITUCIONAL</t>
  </si>
  <si>
    <t>DEPENDENCIA</t>
  </si>
  <si>
    <t>ALCALDIA LOCAL DE USAQUEN</t>
  </si>
  <si>
    <t>ALCALDE/SA LOCAL DE USAQUEN</t>
  </si>
  <si>
    <t>ALCALDIA LOCAL DE CHAPINERO</t>
  </si>
  <si>
    <t>ALCALDE/SA LOCAL DE CHAPINERO</t>
  </si>
  <si>
    <t>ALCALDIA LOCAL DE SANTAFE</t>
  </si>
  <si>
    <t>ALCALDE/SA LOCAL DE SANTAFE</t>
  </si>
  <si>
    <t>ALCALDIA LOCAL DE SAN CRISTOBAL</t>
  </si>
  <si>
    <t>ALCALDE/SA LOCAL DE SAN CRISTOBAL</t>
  </si>
  <si>
    <t>ALCALDIA LOCAL DE USME</t>
  </si>
  <si>
    <t>ALCALDE/SA LOCAL DE USME</t>
  </si>
  <si>
    <t>ALCALDIA LOCAL DE TUNJUELITO</t>
  </si>
  <si>
    <t>ALCALDE/SA LOCAL DE TUNJUELITO</t>
  </si>
  <si>
    <t>ALCALDIA LOCAL DE BOSA</t>
  </si>
  <si>
    <t>ALCALDE/SA LOCAL DE BOSA</t>
  </si>
  <si>
    <t>ALCALDIA LOCAL DE KENNEDY</t>
  </si>
  <si>
    <t>ALCALDE/SA LOCAL DE KENNEDY</t>
  </si>
  <si>
    <t>ALCALDIA LOCAL DE FONTIBON</t>
  </si>
  <si>
    <t>ALCALDE/SA LOCAL DE FONTIBON</t>
  </si>
  <si>
    <t>ALCALDIA LOCAL DE ENGATIVA</t>
  </si>
  <si>
    <t>ALCALDE/SA LOCAL DE ENGATIVA</t>
  </si>
  <si>
    <t>ALCALDIA LOCAL DE SUBA</t>
  </si>
  <si>
    <t>ALCALDE/SA LOCAL DE SUBA</t>
  </si>
  <si>
    <t>ALCALDIA LOCAL DE BARRIOS UNIDOS</t>
  </si>
  <si>
    <t>ALCALDE/SA LOCAL DE BARRIOS UNIDOS</t>
  </si>
  <si>
    <t>ALCALDIA LOCAL DE TEUSAQUILLO</t>
  </si>
  <si>
    <t>ALCALDE/SA LOCAL DE TEUSAQUILLO</t>
  </si>
  <si>
    <t>ALCALDIA LOCAL DE LOS MARTIRES</t>
  </si>
  <si>
    <t>ALCALDE/SA LOCAL DE LOS MARTIRES</t>
  </si>
  <si>
    <t>ALCALDIA LOCAL DE ANTONIO NARIÑO</t>
  </si>
  <si>
    <t>ALCALDE/SA LOCAL DE ANTONIO NARIÑO</t>
  </si>
  <si>
    <t xml:space="preserve">ALCALDIA LOCAL DE PUENTE ARANDA </t>
  </si>
  <si>
    <t xml:space="preserve">ALCALDE/SA LOCAL DE PUENTE ARANDA </t>
  </si>
  <si>
    <t>ALCALDIA LOCAL DE LA CANDELARIA</t>
  </si>
  <si>
    <t>ALCALDE/SA LOCAL DE LA CANDELARIA</t>
  </si>
  <si>
    <t>ALCALDIA LOCAL DE RAFAEL URIBE URIBE</t>
  </si>
  <si>
    <t>ALCALDE/SA LOCAL DE RAFAEL URIBE URIBE</t>
  </si>
  <si>
    <t>ALCALDIA LOCAL DE CIUDAD BOLIVAR</t>
  </si>
  <si>
    <t>ALCALDE/SA LOCAL DE CIUDAD BOLIVAR</t>
  </si>
  <si>
    <t>ALCALDIA LOCAL DE SUMAPAZ</t>
  </si>
  <si>
    <t>ALCALDE/SA LOCAL DE SUMAPAZ</t>
  </si>
  <si>
    <t>ALCALDÍA LOCAL DE PUENTE ARANDA</t>
  </si>
  <si>
    <t>Se hace la oficialización del Plan de Gestión con relación a las metas programadas en la vigencia anterior.</t>
  </si>
  <si>
    <t>Se  incorporan las líneas base de la metas: (i) "Porcentaje de avance acumulado en el cumplimiento físico entregado del Plan de Desarrollo Local que arroja la MUSI"; (ii) "Dar respuesta al 100% de los requerimientos ciudadanos asignados a la Alcaldía Local con corte a 31 de diciembre de 2018, según la información de seguimiento presentada por el proceso de Servicio a la Ciudadanía", con relación a esta última meta se modifica el tipo de  programación y la programación  conforme a la información remitid por el Alcalde Local.</t>
  </si>
  <si>
    <t>GESTIÓN PÚBLICA TERRITORIAL LOCAL 
GESTIÓN CORPORATIVA LOCAL
INSPECCIÓN VIGILANCIA Y CONTROL
GERENCIA DE TIC</t>
  </si>
  <si>
    <t>Requerimientos ciudadanos con respuesta de fondo</t>
  </si>
  <si>
    <t>PRIMER TRIMESTRE</t>
  </si>
  <si>
    <t>META NO PROGRAMADA</t>
  </si>
  <si>
    <t xml:space="preserve"> META NO PROGRAMADA</t>
  </si>
  <si>
    <t>SEGUNDO TRIMESTRE</t>
  </si>
  <si>
    <t>TERCER TRIMESTRE</t>
  </si>
  <si>
    <t>CUARTO TRIMESTRE</t>
  </si>
  <si>
    <t>Porcentaje de Cumplimiento PLAN DE GESTIÓN 2019</t>
  </si>
  <si>
    <t>Para gastos de funcionamiento se giró el 49,71% y en inversión 6,41% ($162.012.484 y $602,429,180)</t>
  </si>
  <si>
    <t>Se giró el 14.68% en Inversión para la vigencia del 2019 ($2.354.172,229)</t>
  </si>
  <si>
    <t>Se realizaron 11 operativos  con visitas a 73 establecimientos de comercio.</t>
  </si>
  <si>
    <t>Se visitaron  10 obras, que se evidencian en 3 radicados.</t>
  </si>
  <si>
    <t>Radicados orfeo 20196610025982, 20196610027032, 20196610025972,  20196610025222, 20196610025142, 20196610025192, 20196610025132, 20196610025182, 20196610025122, 20196610025152 y 20196610021802. Matriz de seguimiento de gestión Policiva</t>
  </si>
  <si>
    <t>Radicados orfeo 20196610024472, 20196610030922 y 20196610030932. Matriz de seguimiento de gestión Policiva</t>
  </si>
  <si>
    <t>Radicado  2196610041072. Matriz de seguimiento de gestión Policiva</t>
  </si>
  <si>
    <t>Se hizo un operativo en materia de espacio público, a 5 puntos de ventas ambulantes ya que  no se contó con el acompañamiento de la policia, para realizar mas operativos.</t>
  </si>
  <si>
    <t>radicado 20194400192783</t>
  </si>
  <si>
    <t>De acuerdo al informe remitido por la DTI de los 6 lineamientos evaluados la alcaldía local cumple con el 88%</t>
  </si>
  <si>
    <t>La Alcaldía Local actualmente presenta un nivel de cumplimiento del 100% de las acciones de mejora documentadas y vigentes.</t>
  </si>
  <si>
    <t>La Alcaldía Local dio respuesta al 93% de los requerimientos ciudadanos con corte a 31 de diciembre de 2018 programados para el trimestre de la vigencia 2019.</t>
  </si>
  <si>
    <t>Reporte SAC</t>
  </si>
  <si>
    <r>
      <t xml:space="preserve">Girar el </t>
    </r>
    <r>
      <rPr>
        <b/>
        <sz val="12"/>
        <rFont val="Garamond"/>
        <family val="1"/>
      </rPr>
      <t>50%</t>
    </r>
    <r>
      <rPr>
        <sz val="12"/>
        <rFont val="Garamond"/>
        <family val="1"/>
      </rPr>
      <t xml:space="preserve"> del presupuesto constituído como Obligaciones por Pagar de la vigencia 2017 y anteriores (Inversión).</t>
    </r>
  </si>
  <si>
    <r>
      <t xml:space="preserve">Girar el </t>
    </r>
    <r>
      <rPr>
        <b/>
        <sz val="12"/>
        <rFont val="Garamond"/>
        <family val="1"/>
      </rPr>
      <t>50%</t>
    </r>
    <r>
      <rPr>
        <sz val="12"/>
        <rFont val="Garamond"/>
        <family val="1"/>
      </rPr>
      <t xml:space="preserve"> del presupuesto constituído como Obligaciones por Pagar de la vigencia 2018 (Inversión).</t>
    </r>
  </si>
  <si>
    <t>Según el visor MUSI reportado por la Secretaría Distrital de Planeación, el avance físico del plan de desarrollo local para el trimestre fue del 32,8%</t>
  </si>
  <si>
    <t>MATRIZ MUSI</t>
  </si>
  <si>
    <t>GET-IVC-F035 Acta de visita
GET-IVC-F032 Formato consolidación de la información de operativos
GDI-GPD-F029 Evidencia de reunión</t>
  </si>
  <si>
    <t>GET-IVC-F032 Formato consolidación de la información de operativos
GET-IVC-F034 Formato técnico de visita y/o verificación- control urbanístico
GDI-GPD-F029 Evidencia de reunión</t>
  </si>
  <si>
    <t>GET-IVC-F037 Formato técnico de visita y/o verificación - espacio público.</t>
  </si>
  <si>
    <t>Se adiciona el avance de gestión de la Alcaldía Local realizado durante el I trimestre, obteniendo por resultado 87,25%. Se modifican las metas 5 y 6 definiendo las obligaciones por pagar del rubro de Inversión y finalmente, se cambia la programación de la meta "Obtener una calificación igual o superior al 80  % en conocimientos de MIPG por proceso y/o Alcaldía Local" para tercer trimestre de 2019. Se modificó el  medio de verificación de las metas asociadas a los operativos de actividad económica, obras y urbanismo y espacio público.</t>
  </si>
  <si>
    <t>Obtener una calificación  igual o superior al 80  % en conocimientos de MIPG por proceso y/o Alcaldía Local</t>
  </si>
  <si>
    <r>
      <t xml:space="preserve">1- (No. De acciones vencidas del plan de mejoramiento responsabilidad del proceso  </t>
    </r>
    <r>
      <rPr>
        <b/>
        <sz val="12"/>
        <color rgb="FF0070C0"/>
        <rFont val="Garamond"/>
        <family val="1"/>
      </rPr>
      <t>/</t>
    </r>
    <r>
      <rPr>
        <sz val="12"/>
        <color rgb="FF0070C0"/>
        <rFont val="Garamond"/>
        <family val="1"/>
      </rPr>
      <t xml:space="preserve"> N°  de acciones a gestionar bajo responsabilidad del proceso)*100</t>
    </r>
  </si>
  <si>
    <t>Asistieron 371, así: 311 ciudadanos y 60 funcionarios y el año anterior asistieron 608 personas</t>
  </si>
  <si>
    <t>LISTADOS DE ASISTENCIA</t>
  </si>
  <si>
    <t>Musi, Acta</t>
  </si>
  <si>
    <t>A junio 30 de 2019 se ha comprometido el 34.92% de Inversión Directa. 
La evidencia esta en la Ejecución Presupuestal.</t>
  </si>
  <si>
    <t>Ala fecha se ha girado el 8.16%  , la evidencia está en la Ejecución presupuestal</t>
  </si>
  <si>
    <t>para este período se ha girado el 37.18%. Se puede evidenciar en la Ejecución Presupuestal.</t>
  </si>
  <si>
    <t>para este periodo se ha girado el 30.48% se evidencia en la Ejecución presupuestal.</t>
  </si>
  <si>
    <t>Se realizaron 13 operativos  con visitas a 76 establecimientos de comercio.</t>
  </si>
  <si>
    <t>APLICATIVO ORFEO -Radicados: 20196610046372,20196610044522,  20196610059182,20196610059812,20196610059802,20196610059282, 20196610071952, 20196610071962,20196610074362, 20196610076382,20196610076092,20196610078832,20196610078852.</t>
  </si>
  <si>
    <t>Se realizo 1 operativo.
 No se cumplio con la meta, toda vez que el grupo de Obras se encuentra ubicado en camara y comercio realizando la descongetion de los expedientes, por lo tanto no se cuenta con dicho personal.</t>
  </si>
  <si>
    <t>APLICATIVO ORFEO Radicados: 20196610060172.</t>
  </si>
  <si>
    <t>Se realizaron 4 operativos</t>
  </si>
  <si>
    <t>APLICATIVO ORFEO RADICADOS:  20196610084992, 20196610085002, 20196610085762, 20196610085702</t>
  </si>
  <si>
    <t>De acuerdo con el reporte remitido por la Dirección de Tecnologías e Información - DTI de los 6 lineamientos evaluados la Alcaldía Local cumple con el 88%.</t>
  </si>
  <si>
    <t>Reporte DTI</t>
  </si>
  <si>
    <t>Reporte SIG y MIMEC</t>
  </si>
  <si>
    <t>De acuerdo con el reporte extraido de los aplicativos SIG y MIMEC, la Alcaldía Local  presenta una gestión del 50% en las acciones de los planes de mejora</t>
  </si>
  <si>
    <t>Se realizan las siguientes observaciones a la Alcaldía Local con relación al cumplimiento de la meta:
Uso eficiente de energía: Durante las inspecciones realizadas por el profesional ambiental se determinó que el 92% de los equipos de la alcaldía local se encontraron apagados.
Gestión de Residuos: Se otorga una calificación de 5 teniendo en cuenta que se evidencia una mezcla parcial de los residuos en el punto ecológico.
Movilidad sostenible: Se realizó reporte - 15 biciusuarios, 53 transporte público, 3 caminando, 14 carro compartido, 2 taxi, 25 carro particular, 12 motocicleta.  
Participación actividades ambientales:Participación del 10% en actividades ambientales.
Reporte consumo de papel: No ha realizado reporte de consumo de papel durante el año
Consumo de papel: No se realiza comparación entre semestres por no contar con la información.</t>
  </si>
  <si>
    <t>Reporte criterios ambientales</t>
  </si>
  <si>
    <t xml:space="preserve">La Alcaldía Local dio respuesta al 48,84% de los requerimientos ciudadanos programados para el trimestre. </t>
  </si>
  <si>
    <t>Reporte requerimientos ciudadanos</t>
  </si>
  <si>
    <t>De acuerdo al reporte remitido por la Dirección para la Gestión Policiva  se dio respuesta al 44% de los comparendos programados para el trimestre</t>
  </si>
  <si>
    <t>Informe comparendos DGP</t>
  </si>
  <si>
    <t>Informe Quejas DGP</t>
  </si>
  <si>
    <t>De acuerdo al reporte remitido por la Dirección para la Gestión Policiva  se dio respuesta al 50% de los comparendos programados para el trimestre</t>
  </si>
  <si>
    <t>De acuerdo con el informe de avance PDL 2017-2020 remitido por la Secretaría Distrital de Planeación - SDP, el visor MUSI reporta para la Alcaldía Local un avance físico del 26,10%.</t>
  </si>
  <si>
    <r>
      <t xml:space="preserve">En atención al correo remitido el día 25 de julio de 2019 por partede la Directora para la Gestión Policiva se modifica la linea base de las metas </t>
    </r>
    <r>
      <rPr>
        <i/>
        <sz val="10"/>
        <rFont val="Arial"/>
        <family val="2"/>
      </rPr>
      <t xml:space="preserve">"Dar impulso procesal  ( Avocar, rechazar, enviar al competente, fallar) al 60% de los comparendos recibidos en las vigencias anteriores al año 2019." y "Dar impulso procesal  ( Avocar, rechazar, enviar al competente, fallar) al 60% de las quejas recibidos en las vigencias anteriores al año 2019" </t>
    </r>
    <r>
      <rPr>
        <sz val="10"/>
        <rFont val="Arial"/>
        <family val="2"/>
      </rPr>
      <t xml:space="preserve"> . Se adiciona el avance de gestión de la Alcaldía Local realizado durante el II trimestre, obteniendo por resultado </t>
    </r>
    <r>
      <rPr>
        <b/>
        <sz val="10"/>
        <rFont val="Arial"/>
        <family val="2"/>
      </rPr>
      <t>71,72%</t>
    </r>
  </si>
  <si>
    <t>Se modifica la programación de la meta transversal "Obtener una calificación   igual o superior al 80  % en conocimientos de MIPG por proceso y/o Alcaldía Local"  para cuarto trimestre de vigencia.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</si>
</sst>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* #,##0.00&quot;    &quot;;\-* #,##0.00&quot;    &quot;;* \-#&quot;    &quot;;@\ "/>
    <numFmt numFmtId="165" formatCode="0.0%"/>
  </numFmts>
  <fonts count="37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4"/>
      <name val="Arial Narrow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22"/>
      <name val="Arial"/>
      <family val="2"/>
    </font>
    <font>
      <b/>
      <sz val="11"/>
      <color indexed="16"/>
      <name val="Arial"/>
      <family val="2"/>
    </font>
    <font>
      <sz val="12"/>
      <name val="Arial"/>
      <family val="2"/>
    </font>
    <font>
      <b/>
      <sz val="12"/>
      <name val="Garamond"/>
      <family val="1"/>
    </font>
    <font>
      <sz val="12"/>
      <name val="Garamond"/>
      <family val="1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14"/>
      <color theme="1"/>
      <name val="Arial Narrow"/>
      <family val="2"/>
    </font>
    <font>
      <sz val="14"/>
      <color rgb="FFFF0000"/>
      <name val="Arial Narrow"/>
      <family val="2"/>
    </font>
    <font>
      <b/>
      <sz val="10"/>
      <color theme="1"/>
      <name val="Arial"/>
      <family val="2"/>
    </font>
    <font>
      <b/>
      <sz val="28"/>
      <color theme="1"/>
      <name val="Arial"/>
      <family val="2"/>
    </font>
    <font>
      <sz val="12"/>
      <color theme="1"/>
      <name val="Garamond"/>
      <family val="1"/>
    </font>
    <font>
      <sz val="12"/>
      <color rgb="FF000000"/>
      <name val="Garamond"/>
      <family val="1"/>
    </font>
    <font>
      <b/>
      <sz val="12"/>
      <color theme="1"/>
      <name val="Garamond"/>
      <family val="1"/>
    </font>
    <font>
      <b/>
      <sz val="20"/>
      <color theme="1"/>
      <name val="Arial"/>
      <family val="2"/>
    </font>
    <font>
      <b/>
      <sz val="11"/>
      <color theme="1"/>
      <name val="Arial"/>
      <family val="2"/>
    </font>
    <font>
      <b/>
      <sz val="18"/>
      <color theme="1"/>
      <name val="Calibri"/>
      <family val="2"/>
      <scheme val="minor"/>
    </font>
    <font>
      <b/>
      <sz val="26"/>
      <color theme="1"/>
      <name val="Arial"/>
      <family val="2"/>
    </font>
    <font>
      <b/>
      <sz val="14"/>
      <name val="Arial"/>
      <family val="2"/>
    </font>
    <font>
      <b/>
      <sz val="12"/>
      <color rgb="FF0070C0"/>
      <name val="Garamond"/>
      <family val="1"/>
    </font>
    <font>
      <sz val="12"/>
      <color rgb="FF0070C0"/>
      <name val="Garamond"/>
      <family val="1"/>
    </font>
    <font>
      <b/>
      <sz val="16"/>
      <name val="Arial"/>
      <family val="2"/>
    </font>
    <font>
      <i/>
      <sz val="10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indexed="10"/>
        <bgColor indexed="60"/>
      </patternFill>
    </fill>
    <fill>
      <patternFill patternType="solid">
        <fgColor indexed="17"/>
        <bgColor indexed="21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21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0" fontId="2" fillId="2" borderId="0" applyNumberFormat="0" applyBorder="0" applyAlignment="0" applyProtection="0"/>
    <xf numFmtId="164" fontId="2" fillId="0" borderId="0" applyFill="0" applyBorder="0" applyAlignment="0" applyProtection="0"/>
    <xf numFmtId="0" fontId="2" fillId="0" borderId="0"/>
    <xf numFmtId="9" fontId="15" fillId="0" borderId="0" applyFont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</cellStyleXfs>
  <cellXfs count="251">
    <xf numFmtId="0" fontId="0" fillId="0" borderId="0" xfId="0"/>
    <xf numFmtId="0" fontId="16" fillId="6" borderId="0" xfId="0" applyFont="1" applyFill="1"/>
    <xf numFmtId="0" fontId="2" fillId="6" borderId="0" xfId="0" applyFont="1" applyFill="1" applyBorder="1" applyAlignment="1">
      <alignment horizontal="left" vertical="center" wrapText="1"/>
    </xf>
    <xf numFmtId="0" fontId="16" fillId="6" borderId="0" xfId="0" applyFont="1" applyFill="1" applyAlignment="1">
      <alignment horizontal="center"/>
    </xf>
    <xf numFmtId="0" fontId="1" fillId="7" borderId="1" xfId="0" applyFont="1" applyFill="1" applyBorder="1" applyAlignment="1">
      <alignment horizontal="center" vertical="center" wrapText="1"/>
    </xf>
    <xf numFmtId="0" fontId="1" fillId="8" borderId="2" xfId="0" applyFont="1" applyFill="1" applyBorder="1" applyAlignment="1">
      <alignment horizontal="center" vertical="center" wrapText="1"/>
    </xf>
    <xf numFmtId="0" fontId="17" fillId="6" borderId="0" xfId="0" applyFont="1" applyFill="1" applyBorder="1" applyAlignment="1">
      <alignment vertical="center" wrapText="1"/>
    </xf>
    <xf numFmtId="0" fontId="17" fillId="6" borderId="0" xfId="0" applyFont="1" applyFill="1"/>
    <xf numFmtId="0" fontId="16" fillId="6" borderId="0" xfId="0" applyFont="1" applyFill="1" applyAlignment="1">
      <alignment vertical="top" wrapText="1"/>
    </xf>
    <xf numFmtId="0" fontId="18" fillId="6" borderId="0" xfId="0" applyFont="1" applyFill="1" applyBorder="1" applyAlignment="1">
      <alignment vertical="center"/>
    </xf>
    <xf numFmtId="0" fontId="16" fillId="6" borderId="0" xfId="0" applyFont="1" applyFill="1" applyBorder="1"/>
    <xf numFmtId="0" fontId="19" fillId="0" borderId="3" xfId="0" applyFont="1" applyFill="1" applyBorder="1" applyAlignment="1">
      <alignment horizontal="justify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9" fillId="0" borderId="4" xfId="0" applyFont="1" applyFill="1" applyBorder="1" applyAlignment="1">
      <alignment horizontal="justify" vertical="center" wrapText="1"/>
    </xf>
    <xf numFmtId="0" fontId="19" fillId="0" borderId="1" xfId="0" applyFont="1" applyFill="1" applyBorder="1" applyAlignment="1">
      <alignment horizontal="justify" vertical="center" wrapText="1"/>
    </xf>
    <xf numFmtId="0" fontId="19" fillId="0" borderId="5" xfId="0" applyFont="1" applyFill="1" applyBorder="1" applyAlignment="1">
      <alignment horizontal="justify" vertical="center" wrapText="1"/>
    </xf>
    <xf numFmtId="0" fontId="19" fillId="0" borderId="6" xfId="0" applyFont="1" applyFill="1" applyBorder="1" applyAlignment="1">
      <alignment horizontal="justify" vertical="center" wrapText="1"/>
    </xf>
    <xf numFmtId="0" fontId="19" fillId="0" borderId="2" xfId="0" applyFont="1" applyFill="1" applyBorder="1" applyAlignment="1">
      <alignment horizontal="justify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3" fillId="6" borderId="0" xfId="0" applyFont="1" applyFill="1" applyBorder="1" applyAlignment="1">
      <alignment horizontal="center"/>
    </xf>
    <xf numFmtId="0" fontId="20" fillId="0" borderId="0" xfId="0" applyFont="1" applyAlignment="1">
      <alignment horizontal="justify"/>
    </xf>
    <xf numFmtId="0" fontId="21" fillId="9" borderId="7" xfId="0" applyFont="1" applyFill="1" applyBorder="1" applyAlignment="1">
      <alignment horizontal="justify" vertical="center" wrapText="1"/>
    </xf>
    <xf numFmtId="0" fontId="21" fillId="6" borderId="7" xfId="0" applyFont="1" applyFill="1" applyBorder="1" applyAlignment="1">
      <alignment horizontal="justify" vertical="center" wrapText="1"/>
    </xf>
    <xf numFmtId="0" fontId="7" fillId="10" borderId="1" xfId="0" applyFont="1" applyFill="1" applyBorder="1" applyAlignment="1">
      <alignment horizontal="center" vertical="center" wrapText="1"/>
    </xf>
    <xf numFmtId="0" fontId="7" fillId="10" borderId="1" xfId="0" applyFont="1" applyFill="1" applyBorder="1" applyAlignment="1">
      <alignment horizontal="justify" vertical="center" wrapText="1"/>
    </xf>
    <xf numFmtId="0" fontId="21" fillId="10" borderId="7" xfId="0" applyFont="1" applyFill="1" applyBorder="1" applyAlignment="1">
      <alignment horizontal="justify" vertical="center" wrapText="1"/>
    </xf>
    <xf numFmtId="0" fontId="21" fillId="10" borderId="8" xfId="0" applyFont="1" applyFill="1" applyBorder="1" applyAlignment="1">
      <alignment horizontal="justify" vertical="center" wrapText="1"/>
    </xf>
    <xf numFmtId="0" fontId="7" fillId="11" borderId="9" xfId="0" applyFont="1" applyFill="1" applyBorder="1" applyAlignment="1">
      <alignment horizontal="justify" vertical="center" wrapText="1"/>
    </xf>
    <xf numFmtId="0" fontId="7" fillId="11" borderId="7" xfId="0" applyFont="1" applyFill="1" applyBorder="1" applyAlignment="1">
      <alignment horizontal="justify" vertical="center" wrapText="1"/>
    </xf>
    <xf numFmtId="0" fontId="7" fillId="12" borderId="1" xfId="0" applyFont="1" applyFill="1" applyBorder="1" applyAlignment="1">
      <alignment horizontal="justify" vertical="center" wrapText="1"/>
    </xf>
    <xf numFmtId="0" fontId="7" fillId="12" borderId="7" xfId="0" applyFont="1" applyFill="1" applyBorder="1" applyAlignment="1">
      <alignment horizontal="justify" vertical="center" wrapText="1"/>
    </xf>
    <xf numFmtId="0" fontId="7" fillId="13" borderId="7" xfId="0" applyFont="1" applyFill="1" applyBorder="1" applyAlignment="1">
      <alignment horizontal="justify" vertical="center" wrapText="1"/>
    </xf>
    <xf numFmtId="0" fontId="21" fillId="13" borderId="10" xfId="0" applyFont="1" applyFill="1" applyBorder="1" applyAlignment="1">
      <alignment horizontal="justify" vertical="center" wrapText="1"/>
    </xf>
    <xf numFmtId="0" fontId="21" fillId="13" borderId="7" xfId="0" applyFont="1" applyFill="1" applyBorder="1" applyAlignment="1">
      <alignment horizontal="justify" vertical="center" wrapText="1"/>
    </xf>
    <xf numFmtId="0" fontId="7" fillId="13" borderId="1" xfId="0" applyFont="1" applyFill="1" applyBorder="1" applyAlignment="1">
      <alignment vertical="center" wrapText="1"/>
    </xf>
    <xf numFmtId="0" fontId="21" fillId="14" borderId="9" xfId="0" applyFont="1" applyFill="1" applyBorder="1" applyAlignment="1">
      <alignment horizontal="justify" vertical="center" wrapText="1"/>
    </xf>
    <xf numFmtId="0" fontId="21" fillId="14" borderId="7" xfId="0" applyFont="1" applyFill="1" applyBorder="1" applyAlignment="1">
      <alignment horizontal="justify" vertical="center" wrapText="1"/>
    </xf>
    <xf numFmtId="0" fontId="7" fillId="14" borderId="7" xfId="0" applyFont="1" applyFill="1" applyBorder="1" applyAlignment="1">
      <alignment horizontal="justify" vertical="center" wrapText="1"/>
    </xf>
    <xf numFmtId="0" fontId="22" fillId="14" borderId="7" xfId="0" applyFont="1" applyFill="1" applyBorder="1" applyAlignment="1">
      <alignment horizontal="justify" vertical="center" wrapText="1"/>
    </xf>
    <xf numFmtId="0" fontId="21" fillId="14" borderId="11" xfId="0" applyFont="1" applyFill="1" applyBorder="1" applyAlignment="1">
      <alignment horizontal="left" vertical="center" wrapText="1"/>
    </xf>
    <xf numFmtId="0" fontId="21" fillId="14" borderId="8" xfId="0" applyFont="1" applyFill="1" applyBorder="1" applyAlignment="1">
      <alignment horizontal="justify" vertical="center" wrapText="1"/>
    </xf>
    <xf numFmtId="0" fontId="7" fillId="14" borderId="9" xfId="0" applyFont="1" applyFill="1" applyBorder="1" applyAlignment="1">
      <alignment horizontal="justify" vertical="center" wrapText="1"/>
    </xf>
    <xf numFmtId="0" fontId="7" fillId="14" borderId="8" xfId="0" applyFont="1" applyFill="1" applyBorder="1" applyAlignment="1">
      <alignment horizontal="justify" vertical="center" wrapText="1"/>
    </xf>
    <xf numFmtId="0" fontId="1" fillId="7" borderId="2" xfId="0" applyFont="1" applyFill="1" applyBorder="1" applyAlignment="1">
      <alignment horizontal="center" vertical="center" wrapText="1"/>
    </xf>
    <xf numFmtId="0" fontId="18" fillId="7" borderId="2" xfId="0" applyFont="1" applyFill="1" applyBorder="1"/>
    <xf numFmtId="9" fontId="2" fillId="6" borderId="0" xfId="4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vertical="center" wrapText="1"/>
    </xf>
    <xf numFmtId="0" fontId="23" fillId="6" borderId="14" xfId="0" applyFont="1" applyFill="1" applyBorder="1" applyAlignment="1">
      <alignment horizontal="center" vertical="center" wrapText="1"/>
    </xf>
    <xf numFmtId="0" fontId="18" fillId="6" borderId="0" xfId="0" applyFont="1" applyFill="1" applyBorder="1" applyAlignment="1">
      <alignment vertical="top" wrapText="1"/>
    </xf>
    <xf numFmtId="0" fontId="18" fillId="6" borderId="0" xfId="0" applyFont="1" applyFill="1" applyBorder="1" applyAlignment="1">
      <alignment horizontal="center" vertical="center" wrapText="1"/>
    </xf>
    <xf numFmtId="0" fontId="17" fillId="6" borderId="15" xfId="0" applyFont="1" applyFill="1" applyBorder="1" applyAlignment="1" applyProtection="1">
      <alignment horizontal="center" vertical="center" wrapText="1"/>
      <protection locked="0"/>
    </xf>
    <xf numFmtId="0" fontId="1" fillId="7" borderId="7" xfId="0" applyFont="1" applyFill="1" applyBorder="1" applyAlignment="1">
      <alignment horizontal="center" vertical="center" wrapText="1"/>
    </xf>
    <xf numFmtId="0" fontId="1" fillId="7" borderId="11" xfId="0" applyFont="1" applyFill="1" applyBorder="1" applyAlignment="1">
      <alignment horizontal="center" vertical="center" wrapText="1"/>
    </xf>
    <xf numFmtId="0" fontId="1" fillId="16" borderId="2" xfId="0" applyFont="1" applyFill="1" applyBorder="1" applyAlignment="1">
      <alignment horizontal="center" vertical="center" wrapText="1"/>
    </xf>
    <xf numFmtId="0" fontId="1" fillId="17" borderId="2" xfId="0" applyFont="1" applyFill="1" applyBorder="1" applyAlignment="1">
      <alignment horizontal="center" vertical="center" wrapText="1"/>
    </xf>
    <xf numFmtId="0" fontId="1" fillId="11" borderId="2" xfId="0" applyFont="1" applyFill="1" applyBorder="1" applyAlignment="1">
      <alignment horizontal="center" vertical="center" wrapText="1"/>
    </xf>
    <xf numFmtId="0" fontId="1" fillId="15" borderId="2" xfId="0" applyFont="1" applyFill="1" applyBorder="1" applyAlignment="1">
      <alignment horizontal="center" vertical="center" wrapText="1"/>
    </xf>
    <xf numFmtId="0" fontId="1" fillId="15" borderId="16" xfId="0" applyFont="1" applyFill="1" applyBorder="1" applyAlignment="1">
      <alignment horizontal="center" vertical="center" wrapText="1"/>
    </xf>
    <xf numFmtId="0" fontId="1" fillId="18" borderId="17" xfId="0" applyFont="1" applyFill="1" applyBorder="1" applyAlignment="1">
      <alignment horizontal="center" vertical="center" wrapText="1"/>
    </xf>
    <xf numFmtId="0" fontId="1" fillId="18" borderId="17" xfId="0" applyFont="1" applyFill="1" applyBorder="1" applyAlignment="1">
      <alignment vertical="center" wrapText="1"/>
    </xf>
    <xf numFmtId="0" fontId="1" fillId="18" borderId="18" xfId="0" applyFont="1" applyFill="1" applyBorder="1" applyAlignment="1">
      <alignment horizontal="center" vertical="center" wrapText="1"/>
    </xf>
    <xf numFmtId="0" fontId="1" fillId="18" borderId="6" xfId="0" applyFont="1" applyFill="1" applyBorder="1" applyAlignment="1">
      <alignment horizontal="center" vertical="center" wrapText="1"/>
    </xf>
    <xf numFmtId="0" fontId="1" fillId="19" borderId="19" xfId="0" applyFont="1" applyFill="1" applyBorder="1" applyAlignment="1">
      <alignment vertical="center" wrapText="1"/>
    </xf>
    <xf numFmtId="0" fontId="1" fillId="20" borderId="20" xfId="0" applyFont="1" applyFill="1" applyBorder="1" applyAlignment="1">
      <alignment vertical="center" wrapText="1"/>
    </xf>
    <xf numFmtId="0" fontId="1" fillId="20" borderId="21" xfId="0" applyFont="1" applyFill="1" applyBorder="1" applyAlignment="1">
      <alignment vertical="center" wrapText="1"/>
    </xf>
    <xf numFmtId="0" fontId="1" fillId="7" borderId="22" xfId="0" applyFont="1" applyFill="1" applyBorder="1" applyAlignment="1">
      <alignment horizontal="center" vertical="center" wrapText="1"/>
    </xf>
    <xf numFmtId="0" fontId="1" fillId="7" borderId="23" xfId="0" applyFont="1" applyFill="1" applyBorder="1" applyAlignment="1">
      <alignment horizontal="center" vertical="center" wrapText="1"/>
    </xf>
    <xf numFmtId="0" fontId="16" fillId="6" borderId="0" xfId="0" applyFont="1" applyFill="1" applyAlignment="1">
      <alignment horizontal="justify" vertical="center" wrapText="1"/>
    </xf>
    <xf numFmtId="0" fontId="17" fillId="6" borderId="0" xfId="0" applyFont="1" applyFill="1" applyBorder="1" applyAlignment="1">
      <alignment horizontal="justify" vertical="center" wrapText="1"/>
    </xf>
    <xf numFmtId="0" fontId="17" fillId="6" borderId="7" xfId="0" applyFont="1" applyFill="1" applyBorder="1" applyAlignment="1">
      <alignment horizontal="justify" vertical="center" wrapText="1"/>
    </xf>
    <xf numFmtId="0" fontId="0" fillId="0" borderId="0" xfId="0" applyAlignment="1">
      <alignment horizontal="justify" vertical="center" wrapText="1"/>
    </xf>
    <xf numFmtId="0" fontId="1" fillId="7" borderId="13" xfId="0" applyFont="1" applyFill="1" applyBorder="1" applyAlignment="1">
      <alignment horizontal="center" vertical="center" wrapText="1"/>
    </xf>
    <xf numFmtId="0" fontId="9" fillId="6" borderId="12" xfId="0" applyFont="1" applyFill="1" applyBorder="1" applyAlignment="1">
      <alignment horizontal="center" vertical="center" wrapText="1"/>
    </xf>
    <xf numFmtId="0" fontId="11" fillId="21" borderId="24" xfId="0" applyFont="1" applyFill="1" applyBorder="1" applyAlignment="1">
      <alignment horizontal="center" vertical="center" wrapText="1"/>
    </xf>
    <xf numFmtId="0" fontId="1" fillId="7" borderId="25" xfId="0" applyFont="1" applyFill="1" applyBorder="1" applyAlignment="1">
      <alignment horizontal="center" vertical="center" wrapText="1"/>
    </xf>
    <xf numFmtId="9" fontId="24" fillId="6" borderId="26" xfId="4" applyFont="1" applyFill="1" applyBorder="1" applyAlignment="1" applyProtection="1">
      <alignment horizontal="center" vertical="center" wrapText="1"/>
    </xf>
    <xf numFmtId="0" fontId="25" fillId="0" borderId="0" xfId="0" applyFont="1" applyFill="1"/>
    <xf numFmtId="0" fontId="25" fillId="0" borderId="1" xfId="0" applyFont="1" applyFill="1" applyBorder="1" applyAlignment="1" applyProtection="1">
      <alignment horizontal="center" vertical="center" wrapText="1"/>
      <protection locked="0"/>
    </xf>
    <xf numFmtId="0" fontId="13" fillId="0" borderId="1" xfId="0" applyFont="1" applyFill="1" applyBorder="1" applyAlignment="1">
      <alignment horizontal="center" vertical="center" wrapText="1"/>
    </xf>
    <xf numFmtId="0" fontId="0" fillId="0" borderId="15" xfId="0" applyBorder="1"/>
    <xf numFmtId="0" fontId="17" fillId="6" borderId="15" xfId="0" applyFont="1" applyFill="1" applyBorder="1" applyAlignment="1" applyProtection="1">
      <alignment vertical="center" wrapText="1"/>
    </xf>
    <xf numFmtId="9" fontId="28" fillId="6" borderId="29" xfId="4" applyFont="1" applyFill="1" applyBorder="1" applyAlignment="1" applyProtection="1">
      <alignment horizontal="center" vertical="center" wrapText="1"/>
    </xf>
    <xf numFmtId="0" fontId="1" fillId="20" borderId="21" xfId="0" applyFont="1" applyFill="1" applyBorder="1" applyAlignment="1">
      <alignment horizontal="center" vertical="center" wrapText="1"/>
    </xf>
    <xf numFmtId="0" fontId="17" fillId="6" borderId="13" xfId="0" applyFont="1" applyFill="1" applyBorder="1" applyAlignment="1">
      <alignment horizontal="center" vertical="top" wrapText="1"/>
    </xf>
    <xf numFmtId="0" fontId="17" fillId="6" borderId="13" xfId="0" applyFont="1" applyFill="1" applyBorder="1" applyAlignment="1">
      <alignment horizontal="center" vertical="center" wrapText="1"/>
    </xf>
    <xf numFmtId="0" fontId="1" fillId="11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" fillId="16" borderId="1" xfId="0" applyFont="1" applyFill="1" applyBorder="1" applyAlignment="1">
      <alignment horizontal="center" vertical="center" wrapText="1"/>
    </xf>
    <xf numFmtId="0" fontId="1" fillId="7" borderId="9" xfId="0" applyFont="1" applyFill="1" applyBorder="1" applyAlignment="1">
      <alignment horizontal="center" vertical="center" wrapText="1"/>
    </xf>
    <xf numFmtId="0" fontId="4" fillId="6" borderId="0" xfId="0" applyFont="1" applyFill="1" applyBorder="1" applyAlignment="1">
      <alignment horizontal="center" vertical="center" wrapText="1"/>
    </xf>
    <xf numFmtId="0" fontId="1" fillId="6" borderId="0" xfId="0" applyFont="1" applyFill="1" applyBorder="1" applyAlignment="1">
      <alignment horizontal="center" vertical="center" wrapText="1"/>
    </xf>
    <xf numFmtId="0" fontId="1" fillId="15" borderId="1" xfId="0" applyFont="1" applyFill="1" applyBorder="1" applyAlignment="1">
      <alignment horizontal="center" vertical="center" wrapText="1"/>
    </xf>
    <xf numFmtId="0" fontId="18" fillId="6" borderId="0" xfId="0" applyFont="1" applyFill="1" applyBorder="1" applyAlignment="1">
      <alignment horizontal="center" vertical="center"/>
    </xf>
    <xf numFmtId="0" fontId="12" fillId="5" borderId="24" xfId="0" applyFont="1" applyFill="1" applyBorder="1" applyAlignment="1" applyProtection="1">
      <alignment horizontal="center" vertical="center" wrapText="1"/>
    </xf>
    <xf numFmtId="14" fontId="12" fillId="5" borderId="1" xfId="0" applyNumberFormat="1" applyFont="1" applyFill="1" applyBorder="1" applyAlignment="1" applyProtection="1">
      <alignment horizontal="center" vertical="center" wrapText="1"/>
    </xf>
    <xf numFmtId="0" fontId="25" fillId="0" borderId="1" xfId="0" applyFont="1" applyFill="1" applyBorder="1" applyAlignment="1" applyProtection="1">
      <alignment vertical="center" wrapText="1"/>
    </xf>
    <xf numFmtId="0" fontId="14" fillId="0" borderId="1" xfId="0" applyFont="1" applyFill="1" applyBorder="1" applyAlignment="1" applyProtection="1">
      <alignment horizontal="left" vertical="center" wrapText="1"/>
    </xf>
    <xf numFmtId="9" fontId="14" fillId="0" borderId="1" xfId="0" applyNumberFormat="1" applyFont="1" applyFill="1" applyBorder="1" applyAlignment="1" applyProtection="1">
      <alignment horizontal="center" vertical="center" wrapText="1"/>
    </xf>
    <xf numFmtId="0" fontId="14" fillId="0" borderId="1" xfId="0" applyFont="1" applyFill="1" applyBorder="1" applyAlignment="1" applyProtection="1">
      <alignment horizontal="center" vertical="center" wrapText="1"/>
    </xf>
    <xf numFmtId="0" fontId="25" fillId="0" borderId="1" xfId="0" applyFont="1" applyFill="1" applyBorder="1" applyAlignment="1" applyProtection="1">
      <alignment horizontal="center" vertical="center"/>
    </xf>
    <xf numFmtId="9" fontId="25" fillId="0" borderId="1" xfId="0" applyNumberFormat="1" applyFont="1" applyFill="1" applyBorder="1" applyAlignment="1" applyProtection="1">
      <alignment horizontal="center" vertical="center"/>
    </xf>
    <xf numFmtId="9" fontId="27" fillId="0" borderId="1" xfId="0" applyNumberFormat="1" applyFont="1" applyFill="1" applyBorder="1" applyAlignment="1" applyProtection="1">
      <alignment horizontal="center" vertical="center"/>
    </xf>
    <xf numFmtId="0" fontId="25" fillId="0" borderId="1" xfId="0" applyFont="1" applyFill="1" applyBorder="1" applyAlignment="1" applyProtection="1">
      <alignment horizontal="center" vertical="center" wrapText="1"/>
    </xf>
    <xf numFmtId="165" fontId="14" fillId="0" borderId="1" xfId="0" applyNumberFormat="1" applyFont="1" applyFill="1" applyBorder="1" applyAlignment="1" applyProtection="1">
      <alignment horizontal="center" vertical="center" wrapText="1"/>
    </xf>
    <xf numFmtId="9" fontId="14" fillId="0" borderId="1" xfId="0" applyNumberFormat="1" applyFont="1" applyFill="1" applyBorder="1" applyAlignment="1" applyProtection="1">
      <alignment horizontal="left" vertical="center" wrapText="1"/>
    </xf>
    <xf numFmtId="9" fontId="13" fillId="0" borderId="1" xfId="0" applyNumberFormat="1" applyFont="1" applyFill="1" applyBorder="1" applyAlignment="1" applyProtection="1">
      <alignment horizontal="center" vertical="center"/>
    </xf>
    <xf numFmtId="0" fontId="26" fillId="0" borderId="1" xfId="0" applyFont="1" applyFill="1" applyBorder="1" applyAlignment="1" applyProtection="1">
      <alignment vertical="center" wrapText="1"/>
    </xf>
    <xf numFmtId="3" fontId="25" fillId="0" borderId="1" xfId="0" applyNumberFormat="1" applyFont="1" applyFill="1" applyBorder="1" applyAlignment="1" applyProtection="1">
      <alignment horizontal="center" vertical="center"/>
    </xf>
    <xf numFmtId="0" fontId="26" fillId="0" borderId="1" xfId="0" applyFont="1" applyFill="1" applyBorder="1" applyAlignment="1" applyProtection="1">
      <alignment horizontal="center" vertical="center" wrapText="1"/>
    </xf>
    <xf numFmtId="9" fontId="25" fillId="0" borderId="1" xfId="0" applyNumberFormat="1" applyFont="1" applyFill="1" applyBorder="1" applyAlignment="1" applyProtection="1">
      <alignment horizontal="center" vertical="center" wrapText="1"/>
    </xf>
    <xf numFmtId="9" fontId="27" fillId="0" borderId="1" xfId="0" applyNumberFormat="1" applyFont="1" applyFill="1" applyBorder="1" applyAlignment="1" applyProtection="1">
      <alignment horizontal="center" vertical="center" wrapText="1"/>
    </xf>
    <xf numFmtId="0" fontId="14" fillId="0" borderId="1" xfId="0" applyFont="1" applyFill="1" applyBorder="1" applyAlignment="1" applyProtection="1">
      <alignment horizontal="justify" vertical="center" wrapText="1"/>
    </xf>
    <xf numFmtId="1" fontId="25" fillId="0" borderId="1" xfId="0" applyNumberFormat="1" applyFont="1" applyFill="1" applyBorder="1" applyAlignment="1" applyProtection="1">
      <alignment horizontal="center" vertical="center" wrapText="1"/>
    </xf>
    <xf numFmtId="1" fontId="27" fillId="0" borderId="1" xfId="0" applyNumberFormat="1" applyFont="1" applyFill="1" applyBorder="1" applyAlignment="1" applyProtection="1">
      <alignment horizontal="center" vertical="center" wrapText="1"/>
    </xf>
    <xf numFmtId="0" fontId="25" fillId="6" borderId="1" xfId="0" applyFont="1" applyFill="1" applyBorder="1" applyAlignment="1" applyProtection="1">
      <alignment vertical="center" wrapText="1"/>
    </xf>
    <xf numFmtId="0" fontId="25" fillId="0" borderId="1" xfId="0" applyFont="1" applyFill="1" applyBorder="1" applyAlignment="1" applyProtection="1">
      <alignment horizontal="justify" vertical="center" wrapText="1"/>
    </xf>
    <xf numFmtId="9" fontId="14" fillId="0" borderId="1" xfId="4" applyFont="1" applyFill="1" applyBorder="1" applyAlignment="1" applyProtection="1">
      <alignment horizontal="center" vertical="center" wrapText="1"/>
    </xf>
    <xf numFmtId="9" fontId="13" fillId="0" borderId="1" xfId="4" applyFont="1" applyFill="1" applyBorder="1" applyAlignment="1" applyProtection="1">
      <alignment horizontal="center" vertical="center" wrapText="1"/>
    </xf>
    <xf numFmtId="0" fontId="33" fillId="0" borderId="1" xfId="0" applyFont="1" applyFill="1" applyBorder="1" applyAlignment="1">
      <alignment horizontal="center" vertical="center" wrapText="1"/>
    </xf>
    <xf numFmtId="0" fontId="34" fillId="0" borderId="1" xfId="0" applyFont="1" applyFill="1" applyBorder="1" applyAlignment="1" applyProtection="1">
      <alignment vertical="center" wrapText="1"/>
    </xf>
    <xf numFmtId="0" fontId="34" fillId="0" borderId="1" xfId="0" applyFont="1" applyFill="1" applyBorder="1" applyAlignment="1" applyProtection="1">
      <alignment horizontal="justify" vertical="center" wrapText="1"/>
    </xf>
    <xf numFmtId="165" fontId="34" fillId="0" borderId="1" xfId="4" applyNumberFormat="1" applyFont="1" applyFill="1" applyBorder="1" applyAlignment="1" applyProtection="1">
      <alignment horizontal="center" vertical="center" wrapText="1"/>
    </xf>
    <xf numFmtId="0" fontId="34" fillId="0" borderId="1" xfId="0" applyFont="1" applyFill="1" applyBorder="1" applyAlignment="1" applyProtection="1">
      <alignment horizontal="center" vertical="center" wrapText="1"/>
    </xf>
    <xf numFmtId="0" fontId="34" fillId="0" borderId="1" xfId="0" applyFont="1" applyFill="1" applyBorder="1" applyAlignment="1" applyProtection="1">
      <alignment horizontal="left" vertical="center" wrapText="1"/>
    </xf>
    <xf numFmtId="0" fontId="33" fillId="0" borderId="1" xfId="0" applyFont="1" applyFill="1" applyBorder="1" applyAlignment="1" applyProtection="1">
      <alignment horizontal="center" vertical="center" wrapText="1"/>
    </xf>
    <xf numFmtId="0" fontId="34" fillId="0" borderId="1" xfId="0" applyFont="1" applyFill="1" applyBorder="1" applyAlignment="1" applyProtection="1">
      <alignment horizontal="center" vertical="center"/>
    </xf>
    <xf numFmtId="0" fontId="34" fillId="0" borderId="1" xfId="0" applyFont="1" applyFill="1" applyBorder="1" applyAlignment="1" applyProtection="1">
      <alignment horizontal="center" vertical="center" wrapText="1"/>
      <protection locked="0"/>
    </xf>
    <xf numFmtId="0" fontId="34" fillId="0" borderId="0" xfId="0" applyFont="1" applyFill="1"/>
    <xf numFmtId="9" fontId="34" fillId="0" borderId="1" xfId="4" applyFont="1" applyFill="1" applyBorder="1" applyAlignment="1" applyProtection="1">
      <alignment horizontal="center" vertical="center" wrapText="1"/>
    </xf>
    <xf numFmtId="9" fontId="33" fillId="0" borderId="1" xfId="4" applyFont="1" applyFill="1" applyBorder="1" applyAlignment="1" applyProtection="1">
      <alignment horizontal="center" vertical="center" wrapText="1"/>
    </xf>
    <xf numFmtId="9" fontId="33" fillId="0" borderId="1" xfId="4" applyFont="1" applyFill="1" applyBorder="1" applyAlignment="1" applyProtection="1">
      <alignment horizontal="center" vertical="center"/>
    </xf>
    <xf numFmtId="9" fontId="34" fillId="0" borderId="1" xfId="0" applyNumberFormat="1" applyFont="1" applyFill="1" applyBorder="1" applyAlignment="1" applyProtection="1">
      <alignment horizontal="center" vertical="center" wrapText="1"/>
    </xf>
    <xf numFmtId="9" fontId="33" fillId="0" borderId="1" xfId="0" applyNumberFormat="1" applyFont="1" applyFill="1" applyBorder="1" applyAlignment="1" applyProtection="1">
      <alignment horizontal="center" vertical="center" wrapText="1"/>
    </xf>
    <xf numFmtId="0" fontId="34" fillId="0" borderId="1" xfId="0" applyFont="1" applyFill="1" applyBorder="1" applyAlignment="1">
      <alignment horizontal="center" vertical="center" wrapText="1"/>
    </xf>
    <xf numFmtId="10" fontId="32" fillId="6" borderId="15" xfId="4" applyNumberFormat="1" applyFont="1" applyFill="1" applyBorder="1" applyAlignment="1" applyProtection="1">
      <alignment horizontal="center" vertical="center" wrapText="1"/>
    </xf>
    <xf numFmtId="9" fontId="2" fillId="6" borderId="15" xfId="4" applyFont="1" applyFill="1" applyBorder="1" applyAlignment="1" applyProtection="1">
      <alignment horizontal="center" vertical="center" wrapText="1"/>
    </xf>
    <xf numFmtId="10" fontId="35" fillId="6" borderId="15" xfId="4" applyNumberFormat="1" applyFont="1" applyFill="1" applyBorder="1" applyAlignment="1" applyProtection="1">
      <alignment horizontal="center" vertical="center" wrapText="1"/>
    </xf>
    <xf numFmtId="0" fontId="20" fillId="6" borderId="15" xfId="0" applyFont="1" applyFill="1" applyBorder="1" applyAlignment="1" applyProtection="1">
      <alignment vertical="center" wrapText="1"/>
    </xf>
    <xf numFmtId="9" fontId="10" fillId="6" borderId="15" xfId="4" applyFont="1" applyFill="1" applyBorder="1" applyAlignment="1" applyProtection="1">
      <alignment horizontal="center" vertical="center" wrapText="1"/>
    </xf>
    <xf numFmtId="9" fontId="2" fillId="6" borderId="40" xfId="4" applyFont="1" applyFill="1" applyBorder="1" applyAlignment="1" applyProtection="1">
      <alignment vertical="center" wrapText="1"/>
    </xf>
    <xf numFmtId="9" fontId="2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5" fillId="0" borderId="1" xfId="0" applyFont="1" applyFill="1" applyBorder="1" applyAlignment="1" applyProtection="1">
      <alignment horizontal="justify" vertical="center" wrapText="1"/>
      <protection locked="0"/>
    </xf>
    <xf numFmtId="9" fontId="25" fillId="0" borderId="1" xfId="4" applyNumberFormat="1" applyFont="1" applyFill="1" applyBorder="1" applyAlignment="1" applyProtection="1">
      <alignment horizontal="center" vertical="center" wrapText="1"/>
    </xf>
    <xf numFmtId="9" fontId="25" fillId="0" borderId="1" xfId="4" applyFont="1" applyFill="1" applyBorder="1" applyAlignment="1" applyProtection="1">
      <alignment horizontal="center" vertical="center" wrapText="1"/>
      <protection locked="0"/>
    </xf>
    <xf numFmtId="0" fontId="25" fillId="0" borderId="1" xfId="0" applyFont="1" applyFill="1" applyBorder="1" applyAlignment="1" applyProtection="1">
      <alignment horizontal="left" vertical="center" wrapText="1"/>
      <protection locked="0"/>
    </xf>
    <xf numFmtId="9" fontId="25" fillId="0" borderId="1" xfId="4" applyNumberFormat="1" applyFont="1" applyFill="1" applyBorder="1" applyAlignment="1">
      <alignment horizontal="center" vertical="center" wrapText="1"/>
    </xf>
    <xf numFmtId="10" fontId="25" fillId="0" borderId="1" xfId="0" applyNumberFormat="1" applyFont="1" applyFill="1" applyBorder="1" applyAlignment="1" applyProtection="1">
      <alignment horizontal="center" vertical="center" wrapText="1"/>
      <protection locked="0"/>
    </xf>
    <xf numFmtId="10" fontId="25" fillId="0" borderId="1" xfId="4" applyNumberFormat="1" applyFont="1" applyFill="1" applyBorder="1" applyAlignment="1" applyProtection="1">
      <alignment horizontal="center" vertical="center" wrapText="1"/>
      <protection locked="0"/>
    </xf>
    <xf numFmtId="9" fontId="25" fillId="0" borderId="1" xfId="4" applyFont="1" applyFill="1" applyBorder="1" applyAlignment="1">
      <alignment horizontal="center" vertical="center" wrapText="1"/>
    </xf>
    <xf numFmtId="9" fontId="14" fillId="0" borderId="1" xfId="4" applyNumberFormat="1" applyFont="1" applyFill="1" applyBorder="1" applyAlignment="1" applyProtection="1">
      <alignment horizontal="center" vertical="center" wrapText="1"/>
    </xf>
    <xf numFmtId="0" fontId="25" fillId="0" borderId="1" xfId="0" applyNumberFormat="1" applyFont="1" applyFill="1" applyBorder="1" applyAlignment="1" applyProtection="1">
      <alignment horizontal="center" vertical="center" wrapText="1"/>
    </xf>
    <xf numFmtId="0" fontId="25" fillId="0" borderId="1" xfId="4" applyNumberFormat="1" applyFont="1" applyFill="1" applyBorder="1" applyAlignment="1" applyProtection="1">
      <alignment horizontal="center" vertical="center" wrapText="1"/>
    </xf>
    <xf numFmtId="1" fontId="25" fillId="0" borderId="1" xfId="4" applyNumberFormat="1" applyFont="1" applyFill="1" applyBorder="1" applyAlignment="1" applyProtection="1">
      <alignment horizontal="center" vertical="center" wrapText="1"/>
      <protection locked="0"/>
    </xf>
    <xf numFmtId="0" fontId="25" fillId="0" borderId="1" xfId="0" applyFont="1" applyFill="1" applyBorder="1" applyAlignment="1" applyProtection="1">
      <alignment horizontal="center" vertical="top" wrapText="1"/>
      <protection locked="0"/>
    </xf>
    <xf numFmtId="0" fontId="14" fillId="0" borderId="1" xfId="0" applyFont="1" applyFill="1" applyBorder="1" applyAlignment="1" applyProtection="1">
      <alignment horizontal="justify" vertical="center" wrapText="1"/>
      <protection locked="0"/>
    </xf>
    <xf numFmtId="0" fontId="25" fillId="0" borderId="1" xfId="0" applyFont="1" applyFill="1" applyBorder="1" applyAlignment="1" applyProtection="1">
      <alignment horizontal="left" vertical="top" wrapText="1"/>
      <protection locked="0"/>
    </xf>
    <xf numFmtId="1" fontId="34" fillId="0" borderId="1" xfId="0" applyNumberFormat="1" applyFont="1" applyFill="1" applyBorder="1" applyAlignment="1" applyProtection="1">
      <alignment horizontal="center" vertical="center" wrapText="1"/>
    </xf>
    <xf numFmtId="1" fontId="3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4" fillId="0" borderId="1" xfId="0" applyNumberFormat="1" applyFont="1" applyFill="1" applyBorder="1" applyAlignment="1" applyProtection="1">
      <alignment horizontal="center" vertical="center" wrapText="1"/>
    </xf>
    <xf numFmtId="9" fontId="3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4" fillId="0" borderId="1" xfId="0" applyFont="1" applyFill="1" applyBorder="1" applyAlignment="1" applyProtection="1">
      <alignment horizontal="left" vertical="center" wrapText="1"/>
      <protection locked="0"/>
    </xf>
    <xf numFmtId="9" fontId="34" fillId="0" borderId="1" xfId="4" applyFont="1" applyFill="1" applyBorder="1" applyAlignment="1">
      <alignment horizontal="center" vertical="center" wrapText="1"/>
    </xf>
    <xf numFmtId="0" fontId="34" fillId="0" borderId="1" xfId="0" applyFont="1" applyFill="1" applyBorder="1" applyAlignment="1" applyProtection="1">
      <alignment horizontal="justify" vertical="center" wrapText="1"/>
      <protection locked="0"/>
    </xf>
    <xf numFmtId="9" fontId="34" fillId="0" borderId="1" xfId="4" applyNumberFormat="1" applyFont="1" applyFill="1" applyBorder="1" applyAlignment="1" applyProtection="1">
      <alignment horizontal="center" vertical="center" wrapText="1"/>
    </xf>
    <xf numFmtId="0" fontId="8" fillId="6" borderId="2" xfId="0" applyFont="1" applyFill="1" applyBorder="1" applyAlignment="1">
      <alignment vertical="center" wrapText="1"/>
    </xf>
    <xf numFmtId="0" fontId="9" fillId="6" borderId="4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left" vertical="center" wrapText="1"/>
    </xf>
    <xf numFmtId="0" fontId="11" fillId="21" borderId="1" xfId="0" applyFont="1" applyFill="1" applyBorder="1" applyAlignment="1">
      <alignment horizontal="center" vertical="center" wrapText="1"/>
    </xf>
    <xf numFmtId="0" fontId="18" fillId="6" borderId="0" xfId="0" applyFont="1" applyFill="1" applyBorder="1" applyAlignment="1">
      <alignment horizontal="right" vertical="center" wrapText="1"/>
    </xf>
    <xf numFmtId="0" fontId="23" fillId="6" borderId="12" xfId="0" applyFont="1" applyFill="1" applyBorder="1" applyAlignment="1">
      <alignment horizontal="center" vertical="center" wrapText="1"/>
    </xf>
    <xf numFmtId="0" fontId="23" fillId="6" borderId="13" xfId="0" applyFont="1" applyFill="1" applyBorder="1" applyAlignment="1">
      <alignment horizontal="center" vertical="center" wrapText="1"/>
    </xf>
    <xf numFmtId="0" fontId="23" fillId="6" borderId="7" xfId="0" applyFont="1" applyFill="1" applyBorder="1" applyAlignment="1">
      <alignment horizontal="center" vertical="center" wrapText="1"/>
    </xf>
    <xf numFmtId="0" fontId="18" fillId="6" borderId="0" xfId="0" applyFont="1" applyFill="1" applyBorder="1" applyAlignment="1">
      <alignment horizontal="center" vertical="center"/>
    </xf>
    <xf numFmtId="0" fontId="1" fillId="6" borderId="0" xfId="0" applyFont="1" applyFill="1" applyBorder="1" applyAlignment="1">
      <alignment horizontal="center" vertical="center" wrapText="1"/>
    </xf>
    <xf numFmtId="0" fontId="4" fillId="16" borderId="2" xfId="0" applyFont="1" applyFill="1" applyBorder="1" applyAlignment="1">
      <alignment horizontal="center" vertical="center" wrapText="1"/>
    </xf>
    <xf numFmtId="0" fontId="4" fillId="8" borderId="2" xfId="0" applyFont="1" applyFill="1" applyBorder="1" applyAlignment="1">
      <alignment horizontal="center" vertical="center" wrapText="1"/>
    </xf>
    <xf numFmtId="0" fontId="4" fillId="6" borderId="0" xfId="0" applyFont="1" applyFill="1" applyBorder="1" applyAlignment="1">
      <alignment horizontal="center" vertical="center" wrapText="1"/>
    </xf>
    <xf numFmtId="22" fontId="30" fillId="23" borderId="12" xfId="0" applyNumberFormat="1" applyFont="1" applyFill="1" applyBorder="1" applyAlignment="1">
      <alignment horizontal="center" vertical="center"/>
    </xf>
    <xf numFmtId="22" fontId="30" fillId="23" borderId="13" xfId="0" applyNumberFormat="1" applyFont="1" applyFill="1" applyBorder="1" applyAlignment="1">
      <alignment horizontal="center" vertical="center"/>
    </xf>
    <xf numFmtId="22" fontId="30" fillId="23" borderId="7" xfId="0" applyNumberFormat="1" applyFont="1" applyFill="1" applyBorder="1" applyAlignment="1">
      <alignment horizontal="center" vertical="center"/>
    </xf>
    <xf numFmtId="0" fontId="30" fillId="10" borderId="41" xfId="0" applyFont="1" applyFill="1" applyBorder="1" applyAlignment="1">
      <alignment horizontal="center" vertical="center"/>
    </xf>
    <xf numFmtId="0" fontId="30" fillId="10" borderId="25" xfId="0" applyFont="1" applyFill="1" applyBorder="1" applyAlignment="1">
      <alignment horizontal="center" vertical="center"/>
    </xf>
    <xf numFmtId="0" fontId="30" fillId="10" borderId="11" xfId="0" applyFont="1" applyFill="1" applyBorder="1" applyAlignment="1">
      <alignment horizontal="center" vertical="center"/>
    </xf>
    <xf numFmtId="0" fontId="11" fillId="21" borderId="30" xfId="0" applyFont="1" applyFill="1" applyBorder="1" applyAlignment="1">
      <alignment horizontal="center" vertical="center" wrapText="1"/>
    </xf>
    <xf numFmtId="0" fontId="11" fillId="21" borderId="4" xfId="0" applyFont="1" applyFill="1" applyBorder="1" applyAlignment="1">
      <alignment horizontal="center" vertical="center" wrapText="1"/>
    </xf>
    <xf numFmtId="0" fontId="11" fillId="21" borderId="27" xfId="0" applyFont="1" applyFill="1" applyBorder="1" applyAlignment="1">
      <alignment horizontal="center" vertical="center" wrapText="1"/>
    </xf>
    <xf numFmtId="0" fontId="11" fillId="21" borderId="1" xfId="0" applyFont="1" applyFill="1" applyBorder="1" applyAlignment="1">
      <alignment horizontal="center" vertical="center" wrapText="1"/>
    </xf>
    <xf numFmtId="0" fontId="11" fillId="21" borderId="31" xfId="0" applyFont="1" applyFill="1" applyBorder="1" applyAlignment="1">
      <alignment horizontal="center" vertical="center" wrapText="1"/>
    </xf>
    <xf numFmtId="0" fontId="12" fillId="5" borderId="1" xfId="0" applyFont="1" applyFill="1" applyBorder="1" applyAlignment="1" applyProtection="1">
      <alignment horizontal="center" vertical="center" wrapText="1"/>
    </xf>
    <xf numFmtId="0" fontId="12" fillId="5" borderId="31" xfId="0" applyFont="1" applyFill="1" applyBorder="1" applyAlignment="1" applyProtection="1">
      <alignment horizontal="center" vertical="center" wrapText="1"/>
    </xf>
    <xf numFmtId="0" fontId="18" fillId="6" borderId="0" xfId="0" applyFont="1" applyFill="1" applyBorder="1" applyAlignment="1">
      <alignment horizontal="justify" vertical="center" wrapText="1"/>
    </xf>
    <xf numFmtId="0" fontId="18" fillId="6" borderId="0" xfId="0" applyFont="1" applyFill="1" applyBorder="1" applyAlignment="1" applyProtection="1">
      <alignment horizontal="right" vertical="center" wrapText="1"/>
    </xf>
    <xf numFmtId="0" fontId="1" fillId="20" borderId="21" xfId="0" applyFont="1" applyFill="1" applyBorder="1" applyAlignment="1">
      <alignment horizontal="center" vertical="center" wrapText="1"/>
    </xf>
    <xf numFmtId="0" fontId="31" fillId="19" borderId="36" xfId="0" applyFont="1" applyFill="1" applyBorder="1" applyAlignment="1" applyProtection="1">
      <alignment horizontal="center" vertical="center" wrapText="1"/>
    </xf>
    <xf numFmtId="0" fontId="0" fillId="0" borderId="37" xfId="0" applyBorder="1" applyAlignment="1"/>
    <xf numFmtId="0" fontId="1" fillId="8" borderId="4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28" fillId="17" borderId="39" xfId="0" applyFont="1" applyFill="1" applyBorder="1" applyAlignment="1" applyProtection="1">
      <alignment horizontal="center" vertical="center" wrapText="1"/>
    </xf>
    <xf numFmtId="0" fontId="28" fillId="17" borderId="37" xfId="0" applyFont="1" applyFill="1" applyBorder="1" applyAlignment="1" applyProtection="1">
      <alignment horizontal="center" vertical="center" wrapText="1"/>
    </xf>
    <xf numFmtId="0" fontId="28" fillId="17" borderId="26" xfId="0" applyFont="1" applyFill="1" applyBorder="1" applyAlignment="1" applyProtection="1">
      <alignment horizontal="center" vertical="center" wrapText="1"/>
    </xf>
    <xf numFmtId="0" fontId="1" fillId="16" borderId="4" xfId="0" applyFont="1" applyFill="1" applyBorder="1" applyAlignment="1">
      <alignment horizontal="center" vertical="center" wrapText="1"/>
    </xf>
    <xf numFmtId="0" fontId="29" fillId="11" borderId="15" xfId="0" applyFont="1" applyFill="1" applyBorder="1" applyAlignment="1" applyProtection="1">
      <alignment horizontal="center" vertical="center" wrapText="1"/>
    </xf>
    <xf numFmtId="0" fontId="29" fillId="17" borderId="15" xfId="0" applyFont="1" applyFill="1" applyBorder="1" applyAlignment="1" applyProtection="1">
      <alignment horizontal="center" vertical="center" wrapText="1"/>
    </xf>
    <xf numFmtId="0" fontId="4" fillId="18" borderId="33" xfId="0" applyFont="1" applyFill="1" applyBorder="1" applyAlignment="1">
      <alignment horizontal="center" vertical="center" wrapText="1"/>
    </xf>
    <xf numFmtId="0" fontId="4" fillId="18" borderId="28" xfId="0" applyFont="1" applyFill="1" applyBorder="1" applyAlignment="1">
      <alignment horizontal="center" vertical="center" wrapText="1"/>
    </xf>
    <xf numFmtId="0" fontId="4" fillId="18" borderId="34" xfId="0" applyFont="1" applyFill="1" applyBorder="1" applyAlignment="1">
      <alignment horizontal="center" vertical="center" wrapText="1"/>
    </xf>
    <xf numFmtId="0" fontId="4" fillId="18" borderId="0" xfId="0" applyFont="1" applyFill="1" applyBorder="1" applyAlignment="1">
      <alignment horizontal="center" vertical="center" wrapText="1"/>
    </xf>
    <xf numFmtId="0" fontId="4" fillId="18" borderId="35" xfId="0" applyFont="1" applyFill="1" applyBorder="1" applyAlignment="1">
      <alignment horizontal="center" vertical="center" wrapText="1"/>
    </xf>
    <xf numFmtId="0" fontId="4" fillId="18" borderId="14" xfId="0" applyFont="1" applyFill="1" applyBorder="1" applyAlignment="1">
      <alignment horizontal="center" vertical="center" wrapText="1"/>
    </xf>
    <xf numFmtId="0" fontId="23" fillId="6" borderId="38" xfId="0" applyFont="1" applyFill="1" applyBorder="1" applyAlignment="1">
      <alignment horizontal="center" vertical="center" wrapText="1"/>
    </xf>
    <xf numFmtId="0" fontId="23" fillId="6" borderId="32" xfId="0" applyFont="1" applyFill="1" applyBorder="1" applyAlignment="1">
      <alignment horizontal="center" vertical="center" wrapText="1"/>
    </xf>
    <xf numFmtId="0" fontId="23" fillId="6" borderId="9" xfId="0" applyFont="1" applyFill="1" applyBorder="1" applyAlignment="1">
      <alignment horizontal="center" vertical="center" wrapText="1"/>
    </xf>
    <xf numFmtId="0" fontId="1" fillId="7" borderId="32" xfId="0" applyFont="1" applyFill="1" applyBorder="1" applyAlignment="1">
      <alignment horizontal="center" vertical="center" wrapText="1"/>
    </xf>
    <xf numFmtId="0" fontId="1" fillId="7" borderId="28" xfId="0" applyFont="1" applyFill="1" applyBorder="1" applyAlignment="1">
      <alignment horizontal="center" vertical="center" wrapText="1"/>
    </xf>
    <xf numFmtId="0" fontId="1" fillId="7" borderId="9" xfId="0" applyFont="1" applyFill="1" applyBorder="1" applyAlignment="1">
      <alignment horizontal="center" vertical="center" wrapText="1"/>
    </xf>
    <xf numFmtId="0" fontId="1" fillId="16" borderId="1" xfId="0" applyFont="1" applyFill="1" applyBorder="1" applyAlignment="1">
      <alignment horizontal="center" vertical="center" wrapText="1"/>
    </xf>
    <xf numFmtId="0" fontId="17" fillId="6" borderId="12" xfId="0" applyFont="1" applyFill="1" applyBorder="1" applyAlignment="1">
      <alignment horizontal="center" vertical="center" wrapText="1"/>
    </xf>
    <xf numFmtId="0" fontId="17" fillId="6" borderId="13" xfId="0" applyFont="1" applyFill="1" applyBorder="1" applyAlignment="1">
      <alignment horizontal="center" vertical="center" wrapText="1"/>
    </xf>
    <xf numFmtId="0" fontId="17" fillId="6" borderId="7" xfId="0" applyFont="1" applyFill="1" applyBorder="1" applyAlignment="1">
      <alignment horizontal="center" vertical="center" wrapText="1"/>
    </xf>
    <xf numFmtId="0" fontId="29" fillId="22" borderId="15" xfId="0" applyFont="1" applyFill="1" applyBorder="1" applyAlignment="1" applyProtection="1">
      <alignment horizontal="center" vertical="center" wrapText="1"/>
    </xf>
    <xf numFmtId="0" fontId="23" fillId="6" borderId="12" xfId="0" applyFont="1" applyFill="1" applyBorder="1" applyAlignment="1">
      <alignment horizontal="center" vertical="top" wrapText="1"/>
    </xf>
    <xf numFmtId="0" fontId="23" fillId="6" borderId="13" xfId="0" applyFont="1" applyFill="1" applyBorder="1" applyAlignment="1">
      <alignment horizontal="center" vertical="top" wrapText="1"/>
    </xf>
    <xf numFmtId="0" fontId="23" fillId="6" borderId="7" xfId="0" applyFont="1" applyFill="1" applyBorder="1" applyAlignment="1">
      <alignment horizontal="center" vertical="top" wrapText="1"/>
    </xf>
    <xf numFmtId="0" fontId="17" fillId="6" borderId="12" xfId="0" applyFont="1" applyFill="1" applyBorder="1" applyAlignment="1">
      <alignment horizontal="center" vertical="top" wrapText="1"/>
    </xf>
    <xf numFmtId="0" fontId="17" fillId="6" borderId="13" xfId="0" applyFont="1" applyFill="1" applyBorder="1" applyAlignment="1">
      <alignment horizontal="center" vertical="top" wrapText="1"/>
    </xf>
    <xf numFmtId="0" fontId="1" fillId="17" borderId="4" xfId="0" applyFont="1" applyFill="1" applyBorder="1" applyAlignment="1">
      <alignment horizontal="center" vertical="center" wrapText="1"/>
    </xf>
    <xf numFmtId="0" fontId="1" fillId="17" borderId="1" xfId="0" applyFont="1" applyFill="1" applyBorder="1" applyAlignment="1">
      <alignment horizontal="center" vertical="center" wrapText="1"/>
    </xf>
    <xf numFmtId="0" fontId="1" fillId="15" borderId="4" xfId="0" applyFont="1" applyFill="1" applyBorder="1" applyAlignment="1">
      <alignment horizontal="center" vertical="center" wrapText="1"/>
    </xf>
    <xf numFmtId="0" fontId="1" fillId="11" borderId="4" xfId="0" applyFont="1" applyFill="1" applyBorder="1" applyAlignment="1">
      <alignment horizontal="center" vertical="center" wrapText="1"/>
    </xf>
    <xf numFmtId="0" fontId="1" fillId="11" borderId="1" xfId="0" applyFont="1" applyFill="1" applyBorder="1" applyAlignment="1">
      <alignment horizontal="center" vertical="center" wrapText="1"/>
    </xf>
    <xf numFmtId="0" fontId="1" fillId="15" borderId="1" xfId="0" applyFont="1" applyFill="1" applyBorder="1" applyAlignment="1">
      <alignment horizontal="center" vertical="center" wrapText="1"/>
    </xf>
    <xf numFmtId="0" fontId="1" fillId="15" borderId="27" xfId="0" applyFont="1" applyFill="1" applyBorder="1" applyAlignment="1">
      <alignment horizontal="center" vertical="center" wrapText="1"/>
    </xf>
    <xf numFmtId="0" fontId="1" fillId="15" borderId="31" xfId="0" applyFont="1" applyFill="1" applyBorder="1" applyAlignment="1">
      <alignment horizontal="center" vertical="center" wrapText="1"/>
    </xf>
    <xf numFmtId="0" fontId="4" fillId="11" borderId="2" xfId="0" applyFont="1" applyFill="1" applyBorder="1" applyAlignment="1">
      <alignment horizontal="center" vertical="center" wrapText="1"/>
    </xf>
    <xf numFmtId="0" fontId="4" fillId="15" borderId="2" xfId="0" applyFont="1" applyFill="1" applyBorder="1" applyAlignment="1">
      <alignment horizontal="center" vertical="center" wrapText="1"/>
    </xf>
    <xf numFmtId="0" fontId="4" fillId="15" borderId="1" xfId="0" applyFont="1" applyFill="1" applyBorder="1" applyAlignment="1">
      <alignment horizontal="center" vertical="center" wrapText="1"/>
    </xf>
    <xf numFmtId="0" fontId="4" fillId="16" borderId="1" xfId="0" applyFont="1" applyFill="1" applyBorder="1" applyAlignment="1">
      <alignment horizontal="center" vertical="center" wrapText="1"/>
    </xf>
    <xf numFmtId="0" fontId="16" fillId="6" borderId="0" xfId="0" applyFont="1" applyFill="1" applyBorder="1" applyAlignment="1">
      <alignment horizontal="center"/>
    </xf>
    <xf numFmtId="0" fontId="4" fillId="7" borderId="7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 wrapText="1"/>
    </xf>
    <xf numFmtId="0" fontId="4" fillId="7" borderId="11" xfId="0" applyFont="1" applyFill="1" applyBorder="1" applyAlignment="1">
      <alignment horizontal="center" vertical="center" wrapText="1"/>
    </xf>
    <xf numFmtId="0" fontId="4" fillId="7" borderId="2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left" vertical="center" wrapText="1"/>
    </xf>
    <xf numFmtId="0" fontId="2" fillId="6" borderId="41" xfId="0" applyFont="1" applyFill="1" applyBorder="1" applyAlignment="1">
      <alignment horizontal="left" vertical="center" wrapText="1"/>
    </xf>
    <xf numFmtId="0" fontId="2" fillId="6" borderId="42" xfId="0" applyFont="1" applyFill="1" applyBorder="1" applyAlignment="1">
      <alignment horizontal="center" vertical="center" wrapText="1"/>
    </xf>
    <xf numFmtId="14" fontId="12" fillId="5" borderId="2" xfId="0" applyNumberFormat="1" applyFont="1" applyFill="1" applyBorder="1" applyAlignment="1" applyProtection="1">
      <alignment horizontal="center" vertical="center" wrapText="1"/>
    </xf>
    <xf numFmtId="0" fontId="12" fillId="5" borderId="2" xfId="0" applyFont="1" applyFill="1" applyBorder="1" applyAlignment="1" applyProtection="1">
      <alignment horizontal="center" vertical="center" wrapText="1"/>
    </xf>
    <xf numFmtId="0" fontId="12" fillId="5" borderId="16" xfId="0" applyFont="1" applyFill="1" applyBorder="1" applyAlignment="1" applyProtection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</cellXfs>
  <cellStyles count="9">
    <cellStyle name="Amarillo" xfId="1" xr:uid="{00000000-0005-0000-0000-000000000000}"/>
    <cellStyle name="Millares 2" xfId="2" xr:uid="{00000000-0005-0000-0000-000001000000}"/>
    <cellStyle name="Normal" xfId="0" builtinId="0"/>
    <cellStyle name="Normal 2" xfId="3" xr:uid="{00000000-0005-0000-0000-000003000000}"/>
    <cellStyle name="Porcentaje" xfId="4" builtinId="5"/>
    <cellStyle name="Porcentaje 2" xfId="5" xr:uid="{00000000-0005-0000-0000-000005000000}"/>
    <cellStyle name="Porcentual 2" xfId="6" xr:uid="{00000000-0005-0000-0000-000006000000}"/>
    <cellStyle name="Rojo" xfId="7" xr:uid="{00000000-0005-0000-0000-000007000000}"/>
    <cellStyle name="Verde" xfId="8" xr:uid="{00000000-0005-0000-0000-000008000000}"/>
  </cellStyles>
  <dxfs count="36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5</xdr:row>
      <xdr:rowOff>0</xdr:rowOff>
    </xdr:from>
    <xdr:to>
      <xdr:col>4</xdr:col>
      <xdr:colOff>295275</xdr:colOff>
      <xdr:row>5</xdr:row>
      <xdr:rowOff>295275</xdr:rowOff>
    </xdr:to>
    <xdr:sp macro="" textlink="">
      <xdr:nvSpPr>
        <xdr:cNvPr id="11166" name="AutoShape 38" descr="Resultado de imagen para boton agregar icono">
          <a:extLst>
            <a:ext uri="{FF2B5EF4-FFF2-40B4-BE49-F238E27FC236}">
              <a16:creationId xmlns:a16="http://schemas.microsoft.com/office/drawing/2014/main" id="{06D0A2B8-D813-485E-9952-6325D8A0AB75}"/>
            </a:ext>
          </a:extLst>
        </xdr:cNvPr>
        <xdr:cNvSpPr>
          <a:spLocks noChangeAspect="1" noChangeArrowheads="1"/>
        </xdr:cNvSpPr>
      </xdr:nvSpPr>
      <xdr:spPr bwMode="auto">
        <a:xfrm>
          <a:off x="12239625" y="0"/>
          <a:ext cx="2952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295275</xdr:colOff>
      <xdr:row>5</xdr:row>
      <xdr:rowOff>295275</xdr:rowOff>
    </xdr:to>
    <xdr:sp macro="" textlink="">
      <xdr:nvSpPr>
        <xdr:cNvPr id="11167" name="AutoShape 39" descr="Resultado de imagen para boton agregar icono">
          <a:extLst>
            <a:ext uri="{FF2B5EF4-FFF2-40B4-BE49-F238E27FC236}">
              <a16:creationId xmlns:a16="http://schemas.microsoft.com/office/drawing/2014/main" id="{5770F5BC-1620-4B3D-94F7-608A2963EDB7}"/>
            </a:ext>
          </a:extLst>
        </xdr:cNvPr>
        <xdr:cNvSpPr>
          <a:spLocks noChangeAspect="1" noChangeArrowheads="1"/>
        </xdr:cNvSpPr>
      </xdr:nvSpPr>
      <xdr:spPr bwMode="auto">
        <a:xfrm>
          <a:off x="12239625" y="0"/>
          <a:ext cx="2952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295275</xdr:colOff>
      <xdr:row>5</xdr:row>
      <xdr:rowOff>295275</xdr:rowOff>
    </xdr:to>
    <xdr:sp macro="" textlink="">
      <xdr:nvSpPr>
        <xdr:cNvPr id="11168" name="AutoShape 40" descr="Resultado de imagen para boton agregar icono">
          <a:extLst>
            <a:ext uri="{FF2B5EF4-FFF2-40B4-BE49-F238E27FC236}">
              <a16:creationId xmlns:a16="http://schemas.microsoft.com/office/drawing/2014/main" id="{6F8A6AB1-D3BA-4CE9-A863-F84921A3F323}"/>
            </a:ext>
          </a:extLst>
        </xdr:cNvPr>
        <xdr:cNvSpPr>
          <a:spLocks noChangeAspect="1" noChangeArrowheads="1"/>
        </xdr:cNvSpPr>
      </xdr:nvSpPr>
      <xdr:spPr bwMode="auto">
        <a:xfrm>
          <a:off x="12239625" y="0"/>
          <a:ext cx="2952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295275</xdr:colOff>
      <xdr:row>5</xdr:row>
      <xdr:rowOff>295275</xdr:rowOff>
    </xdr:to>
    <xdr:sp macro="" textlink="">
      <xdr:nvSpPr>
        <xdr:cNvPr id="11169" name="AutoShape 42" descr="Z">
          <a:extLst>
            <a:ext uri="{FF2B5EF4-FFF2-40B4-BE49-F238E27FC236}">
              <a16:creationId xmlns:a16="http://schemas.microsoft.com/office/drawing/2014/main" id="{94E12E0D-ECBD-43A6-B668-1E0F564C0B52}"/>
            </a:ext>
          </a:extLst>
        </xdr:cNvPr>
        <xdr:cNvSpPr>
          <a:spLocks noChangeAspect="1" noChangeArrowheads="1"/>
        </xdr:cNvSpPr>
      </xdr:nvSpPr>
      <xdr:spPr bwMode="auto">
        <a:xfrm>
          <a:off x="12239625" y="0"/>
          <a:ext cx="2952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0</xdr:colOff>
      <xdr:row>4</xdr:row>
      <xdr:rowOff>123825</xdr:rowOff>
    </xdr:from>
    <xdr:to>
      <xdr:col>4</xdr:col>
      <xdr:colOff>0</xdr:colOff>
      <xdr:row>6</xdr:row>
      <xdr:rowOff>0</xdr:rowOff>
    </xdr:to>
    <xdr:sp macro="[1]!MostrarFuente_Impacto" textlink="">
      <xdr:nvSpPr>
        <xdr:cNvPr id="22" name="Rectangle 53">
          <a:extLst>
            <a:ext uri="{FF2B5EF4-FFF2-40B4-BE49-F238E27FC236}">
              <a16:creationId xmlns:a16="http://schemas.microsoft.com/office/drawing/2014/main" id="{CFEA5A74-199E-4720-8265-FF97F50D69C9}"/>
            </a:ext>
          </a:extLst>
        </xdr:cNvPr>
        <xdr:cNvSpPr>
          <a:spLocks noChangeArrowheads="1"/>
        </xdr:cNvSpPr>
      </xdr:nvSpPr>
      <xdr:spPr bwMode="auto">
        <a:xfrm>
          <a:off x="11982450" y="2800350"/>
          <a:ext cx="0" cy="53340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45720" tIns="41148" rIns="45720" bIns="0" anchor="t"/>
        <a:lstStyle/>
        <a:p>
          <a:pPr algn="ctr" rtl="0">
            <a:defRPr sz="1000"/>
          </a:pPr>
          <a:r>
            <a:rPr lang="es-CO" sz="2000" b="1" i="0" u="none" strike="noStrike" baseline="0">
              <a:solidFill>
                <a:srgbClr val="FFFFFF"/>
              </a:solidFill>
              <a:latin typeface="Arial"/>
              <a:cs typeface="Arial"/>
            </a:rPr>
            <a:t>?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rano\Doc_Controlados-SIG\Documents%20and%20Settings\juan.jimenez\Mis%20documentos\Juan%20Sebastian%20Jimenez\EVIDENCIAS%20SEPTIEMBRE%202017\Proceso%20GPTL\REVISI&#210;N%20ING%20LEONARDOMatriz%20de%20Riesgo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D-PGE-F001"/>
      <sheetName val="FuenteRiesgo_AImpacto"/>
      <sheetName val="Mapa_Riesgo_Inherente"/>
      <sheetName val="Mapa_RResidual"/>
      <sheetName val="Nivel_Organizacional"/>
      <sheetName val="Caracteristicas_Controles"/>
      <sheetName val="Probabilidad"/>
      <sheetName val="Impacto"/>
      <sheetName val="Imp_Ambiental"/>
      <sheetName val="REVISIÒN ING LEONARDOMatriz de "/>
    </sheetNames>
    <definedNames>
      <definedName name="MostrarFuente_Impacto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119"/>
  <sheetViews>
    <sheetView showGridLines="0" tabSelected="1" zoomScale="70" zoomScaleNormal="70" workbookViewId="0">
      <selection sqref="A1:H1"/>
    </sheetView>
  </sheetViews>
  <sheetFormatPr baseColWidth="10" defaultColWidth="0" defaultRowHeight="15" zeroHeight="1" x14ac:dyDescent="0.25"/>
  <cols>
    <col min="1" max="1" width="23.42578125" customWidth="1"/>
    <col min="2" max="2" width="69" customWidth="1"/>
    <col min="3" max="3" width="36.42578125" customWidth="1"/>
    <col min="4" max="4" width="69.28515625" style="72" customWidth="1"/>
    <col min="5" max="5" width="18.28515625" customWidth="1"/>
    <col min="6" max="6" width="24.28515625" customWidth="1"/>
    <col min="7" max="7" width="50.7109375" customWidth="1"/>
    <col min="8" max="8" width="87.42578125" customWidth="1"/>
    <col min="9" max="9" width="33.85546875" customWidth="1"/>
    <col min="10" max="10" width="28" customWidth="1"/>
    <col min="11" max="11" width="35" customWidth="1"/>
    <col min="12" max="12" width="8.140625" customWidth="1"/>
    <col min="13" max="13" width="8.7109375" customWidth="1"/>
    <col min="14" max="14" width="9.42578125" customWidth="1"/>
    <col min="15" max="15" width="8.140625" customWidth="1"/>
    <col min="16" max="16" width="20.85546875" customWidth="1"/>
    <col min="17" max="17" width="14.42578125" customWidth="1"/>
    <col min="18" max="18" width="18.140625" customWidth="1"/>
    <col min="19" max="19" width="14.7109375" customWidth="1"/>
    <col min="20" max="20" width="45.7109375" customWidth="1"/>
    <col min="21" max="21" width="11.42578125" customWidth="1"/>
    <col min="22" max="22" width="18.85546875" customWidth="1"/>
    <col min="23" max="23" width="14.140625" customWidth="1"/>
    <col min="24" max="24" width="18.42578125" customWidth="1"/>
    <col min="25" max="25" width="38.7109375" customWidth="1"/>
    <col min="26" max="26" width="17.7109375" customWidth="1"/>
    <col min="27" max="27" width="19.7109375" customWidth="1"/>
    <col min="28" max="29" width="16.42578125" customWidth="1"/>
    <col min="30" max="30" width="67.140625" customWidth="1"/>
    <col min="31" max="31" width="17.85546875" customWidth="1"/>
    <col min="32" max="38" width="11.42578125" customWidth="1"/>
    <col min="39" max="39" width="14.85546875" customWidth="1"/>
    <col min="40" max="40" width="14.5703125" customWidth="1"/>
    <col min="41" max="41" width="20.7109375" customWidth="1"/>
    <col min="42" max="42" width="24.140625" customWidth="1"/>
    <col min="43" max="43" width="19.140625" customWidth="1"/>
    <col min="44" max="44" width="18.42578125" customWidth="1"/>
    <col min="45" max="45" width="21.85546875" customWidth="1"/>
    <col min="46" max="46" width="19.85546875" customWidth="1"/>
  </cols>
  <sheetData>
    <row r="1" spans="1:46" ht="35.25" customHeight="1" x14ac:dyDescent="0.25">
      <c r="A1" s="179" t="s">
        <v>232</v>
      </c>
      <c r="B1" s="180"/>
      <c r="C1" s="180"/>
      <c r="D1" s="180"/>
      <c r="E1" s="180"/>
      <c r="F1" s="180"/>
      <c r="G1" s="180"/>
      <c r="H1" s="181"/>
      <c r="I1" s="174"/>
      <c r="J1" s="174"/>
      <c r="K1" s="174"/>
      <c r="L1" s="174"/>
      <c r="M1" s="174"/>
      <c r="N1" s="174"/>
      <c r="O1" s="174"/>
      <c r="P1" s="174"/>
      <c r="Q1" s="174"/>
      <c r="R1" s="174"/>
      <c r="S1" s="174"/>
      <c r="T1" s="174"/>
      <c r="U1" s="174"/>
      <c r="V1" s="174"/>
      <c r="W1" s="174"/>
      <c r="X1" s="174"/>
      <c r="Y1" s="174"/>
      <c r="Z1" s="174"/>
      <c r="AA1" s="174"/>
      <c r="AB1" s="174"/>
      <c r="AC1" s="174"/>
      <c r="AD1" s="174"/>
      <c r="AE1" s="174"/>
    </row>
    <row r="2" spans="1:46" ht="20.25" customHeight="1" thickBot="1" x14ac:dyDescent="0.3">
      <c r="A2" s="182" t="s">
        <v>0</v>
      </c>
      <c r="B2" s="183"/>
      <c r="C2" s="183"/>
      <c r="D2" s="183"/>
      <c r="E2" s="183"/>
      <c r="F2" s="183"/>
      <c r="G2" s="183"/>
      <c r="H2" s="184"/>
      <c r="I2" s="174"/>
      <c r="J2" s="174"/>
      <c r="K2" s="174"/>
      <c r="L2" s="174"/>
      <c r="M2" s="174"/>
      <c r="N2" s="174"/>
      <c r="O2" s="174"/>
      <c r="P2" s="174"/>
      <c r="Q2" s="174"/>
      <c r="R2" s="174"/>
      <c r="S2" s="174"/>
      <c r="T2" s="174"/>
      <c r="U2" s="174"/>
      <c r="V2" s="174"/>
      <c r="W2" s="174"/>
      <c r="X2" s="174"/>
      <c r="Y2" s="174"/>
      <c r="Z2" s="174"/>
      <c r="AA2" s="174"/>
      <c r="AB2" s="174"/>
      <c r="AC2" s="174"/>
      <c r="AD2" s="174"/>
      <c r="AE2" s="174"/>
    </row>
    <row r="3" spans="1:46" ht="18" customHeight="1" x14ac:dyDescent="0.25">
      <c r="A3" s="48" t="s">
        <v>1</v>
      </c>
      <c r="B3" s="74">
        <v>2019</v>
      </c>
      <c r="C3" s="185" t="s">
        <v>2</v>
      </c>
      <c r="D3" s="186"/>
      <c r="E3" s="186"/>
      <c r="F3" s="186"/>
      <c r="G3" s="186"/>
      <c r="H3" s="187"/>
      <c r="I3" s="174"/>
      <c r="J3" s="174"/>
      <c r="K3" s="174"/>
      <c r="L3" s="174"/>
      <c r="M3" s="174"/>
      <c r="N3" s="174"/>
      <c r="O3" s="174"/>
      <c r="P3" s="174"/>
      <c r="Q3" s="174"/>
      <c r="R3" s="174"/>
      <c r="S3" s="174"/>
      <c r="T3" s="174"/>
      <c r="U3" s="174"/>
      <c r="V3" s="174"/>
      <c r="W3" s="174"/>
      <c r="X3" s="174"/>
      <c r="Y3" s="174"/>
      <c r="Z3" s="174"/>
      <c r="AA3" s="174"/>
      <c r="AB3" s="174"/>
      <c r="AC3" s="174"/>
      <c r="AD3" s="174"/>
      <c r="AE3" s="174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</row>
    <row r="4" spans="1:46" ht="57" customHeight="1" x14ac:dyDescent="0.25">
      <c r="A4" s="48" t="s">
        <v>3</v>
      </c>
      <c r="B4" s="74"/>
      <c r="C4" s="75" t="s">
        <v>4</v>
      </c>
      <c r="D4" s="169" t="s">
        <v>5</v>
      </c>
      <c r="E4" s="188" t="s">
        <v>6</v>
      </c>
      <c r="F4" s="188"/>
      <c r="G4" s="188"/>
      <c r="H4" s="189"/>
      <c r="I4" s="174"/>
      <c r="J4" s="174"/>
      <c r="K4" s="174"/>
      <c r="L4" s="174"/>
      <c r="M4" s="174"/>
      <c r="N4" s="174"/>
      <c r="O4" s="174"/>
      <c r="P4" s="174"/>
      <c r="Q4" s="174"/>
      <c r="R4" s="174"/>
      <c r="S4" s="174"/>
      <c r="T4" s="174"/>
      <c r="U4" s="174"/>
      <c r="V4" s="174"/>
      <c r="W4" s="174"/>
      <c r="X4" s="174"/>
      <c r="Y4" s="174"/>
      <c r="Z4" s="174"/>
      <c r="AA4" s="174"/>
      <c r="AB4" s="174"/>
      <c r="AC4" s="174"/>
      <c r="AD4" s="174"/>
      <c r="AE4" s="174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</row>
    <row r="5" spans="1:46" ht="102" customHeight="1" x14ac:dyDescent="0.25">
      <c r="A5" s="48" t="s">
        <v>7</v>
      </c>
      <c r="B5" s="74" t="s">
        <v>235</v>
      </c>
      <c r="C5" s="95">
        <v>1</v>
      </c>
      <c r="D5" s="96">
        <v>43809</v>
      </c>
      <c r="E5" s="190" t="s">
        <v>233</v>
      </c>
      <c r="F5" s="190"/>
      <c r="G5" s="190"/>
      <c r="H5" s="191"/>
      <c r="I5" s="174"/>
      <c r="J5" s="174"/>
      <c r="K5" s="174"/>
      <c r="L5" s="174"/>
      <c r="M5" s="174"/>
      <c r="N5" s="174"/>
      <c r="O5" s="174"/>
      <c r="P5" s="174"/>
      <c r="Q5" s="174"/>
      <c r="R5" s="174"/>
      <c r="S5" s="174"/>
      <c r="T5" s="174"/>
      <c r="U5" s="174"/>
      <c r="V5" s="174"/>
      <c r="W5" s="174"/>
      <c r="X5" s="174"/>
      <c r="Y5" s="174"/>
      <c r="Z5" s="174"/>
      <c r="AA5" s="174"/>
      <c r="AB5" s="174"/>
      <c r="AC5" s="174"/>
      <c r="AD5" s="174"/>
      <c r="AE5" s="174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</row>
    <row r="6" spans="1:46" ht="89.25" customHeight="1" x14ac:dyDescent="0.25">
      <c r="A6" s="48"/>
      <c r="B6" s="74"/>
      <c r="C6" s="95">
        <v>2</v>
      </c>
      <c r="D6" s="96">
        <v>43550</v>
      </c>
      <c r="E6" s="190" t="s">
        <v>234</v>
      </c>
      <c r="F6" s="190"/>
      <c r="G6" s="190"/>
      <c r="H6" s="191"/>
      <c r="I6" s="174"/>
      <c r="J6" s="174"/>
      <c r="K6" s="174"/>
      <c r="L6" s="174"/>
      <c r="M6" s="174"/>
      <c r="N6" s="174"/>
      <c r="O6" s="174"/>
      <c r="P6" s="174"/>
      <c r="Q6" s="174"/>
      <c r="R6" s="174"/>
      <c r="S6" s="174"/>
      <c r="T6" s="174"/>
      <c r="U6" s="174"/>
      <c r="V6" s="174"/>
      <c r="W6" s="174"/>
      <c r="X6" s="174"/>
      <c r="Y6" s="174"/>
      <c r="Z6" s="174"/>
      <c r="AA6" s="174"/>
      <c r="AB6" s="174"/>
      <c r="AC6" s="174"/>
      <c r="AD6" s="174"/>
      <c r="AE6" s="174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"/>
      <c r="AQ6" s="21"/>
      <c r="AR6" s="21"/>
      <c r="AS6" s="21"/>
      <c r="AT6" s="21"/>
    </row>
    <row r="7" spans="1:46" ht="77.25" customHeight="1" x14ac:dyDescent="0.25">
      <c r="A7" s="166"/>
      <c r="B7" s="167"/>
      <c r="C7" s="95">
        <v>3</v>
      </c>
      <c r="D7" s="96">
        <v>43578</v>
      </c>
      <c r="E7" s="190" t="s">
        <v>264</v>
      </c>
      <c r="F7" s="190"/>
      <c r="G7" s="190"/>
      <c r="H7" s="191"/>
      <c r="I7" s="174"/>
      <c r="J7" s="174"/>
      <c r="K7" s="174"/>
      <c r="L7" s="174"/>
      <c r="M7" s="174"/>
      <c r="N7" s="174"/>
      <c r="O7" s="174"/>
      <c r="P7" s="174"/>
      <c r="Q7" s="174"/>
      <c r="R7" s="174"/>
      <c r="S7" s="174"/>
      <c r="T7" s="174"/>
      <c r="U7" s="174"/>
      <c r="V7" s="174"/>
      <c r="W7" s="174"/>
      <c r="X7" s="174"/>
      <c r="Y7" s="174"/>
      <c r="Z7" s="174"/>
      <c r="AA7" s="174"/>
      <c r="AB7" s="174"/>
      <c r="AC7" s="174"/>
      <c r="AD7" s="174"/>
      <c r="AE7" s="174"/>
      <c r="AF7" s="178"/>
      <c r="AG7" s="178"/>
      <c r="AH7" s="178"/>
      <c r="AI7" s="178"/>
      <c r="AJ7" s="178"/>
      <c r="AK7" s="178"/>
      <c r="AL7" s="178"/>
      <c r="AM7" s="178"/>
      <c r="AN7" s="178"/>
      <c r="AO7" s="178"/>
      <c r="AP7" s="178"/>
      <c r="AQ7" s="178"/>
      <c r="AR7" s="178"/>
      <c r="AS7" s="178"/>
      <c r="AT7" s="178"/>
    </row>
    <row r="8" spans="1:46" ht="72" customHeight="1" x14ac:dyDescent="0.25">
      <c r="A8" s="244"/>
      <c r="B8" s="245"/>
      <c r="C8" s="246">
        <v>4</v>
      </c>
      <c r="D8" s="247">
        <v>43675</v>
      </c>
      <c r="E8" s="248" t="s">
        <v>293</v>
      </c>
      <c r="F8" s="248"/>
      <c r="G8" s="248"/>
      <c r="H8" s="249"/>
      <c r="I8" s="174"/>
      <c r="J8" s="174"/>
      <c r="K8" s="174"/>
      <c r="L8" s="174"/>
      <c r="M8" s="174"/>
      <c r="N8" s="174"/>
      <c r="O8" s="174"/>
      <c r="P8" s="174"/>
      <c r="Q8" s="174"/>
      <c r="R8" s="174"/>
      <c r="S8" s="174"/>
      <c r="T8" s="174"/>
      <c r="U8" s="174"/>
      <c r="V8" s="174"/>
      <c r="W8" s="174"/>
      <c r="X8" s="174"/>
      <c r="Y8" s="174"/>
      <c r="Z8" s="174"/>
      <c r="AA8" s="174"/>
      <c r="AB8" s="174"/>
      <c r="AC8" s="174"/>
      <c r="AD8" s="174"/>
      <c r="AE8" s="174"/>
      <c r="AF8" s="178"/>
      <c r="AG8" s="178"/>
      <c r="AH8" s="178"/>
      <c r="AI8" s="178"/>
      <c r="AJ8" s="178"/>
      <c r="AK8" s="178"/>
      <c r="AL8" s="178"/>
      <c r="AM8" s="178"/>
      <c r="AN8" s="178"/>
      <c r="AO8" s="178"/>
      <c r="AP8" s="178"/>
      <c r="AQ8" s="178"/>
      <c r="AR8" s="178"/>
      <c r="AS8" s="178"/>
      <c r="AT8" s="178"/>
    </row>
    <row r="9" spans="1:46" ht="32.25" customHeight="1" x14ac:dyDescent="0.25">
      <c r="A9" s="168"/>
      <c r="B9" s="168"/>
      <c r="C9" s="250">
        <v>5</v>
      </c>
      <c r="D9" s="96">
        <v>43717</v>
      </c>
      <c r="E9" s="190" t="s">
        <v>294</v>
      </c>
      <c r="F9" s="190"/>
      <c r="G9" s="190"/>
      <c r="H9" s="190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4"/>
      <c r="U9" s="9"/>
      <c r="V9" s="91"/>
      <c r="W9" s="91"/>
      <c r="X9" s="91"/>
      <c r="Y9" s="91"/>
      <c r="Z9" s="91"/>
      <c r="AA9" s="91"/>
      <c r="AB9" s="91"/>
      <c r="AC9" s="91"/>
      <c r="AD9" s="91"/>
      <c r="AE9" s="91"/>
      <c r="AF9" s="91"/>
      <c r="AG9" s="91"/>
      <c r="AH9" s="91"/>
      <c r="AI9" s="91"/>
      <c r="AJ9" s="91"/>
      <c r="AK9" s="91"/>
      <c r="AL9" s="91"/>
      <c r="AM9" s="91"/>
      <c r="AN9" s="91"/>
      <c r="AO9" s="91"/>
      <c r="AP9" s="91"/>
      <c r="AQ9" s="91"/>
      <c r="AR9" s="91"/>
      <c r="AS9" s="91"/>
      <c r="AT9" s="91"/>
    </row>
    <row r="10" spans="1:46" ht="35.25" customHeight="1" x14ac:dyDescent="0.25">
      <c r="A10" s="3"/>
      <c r="B10" s="1"/>
      <c r="C10" s="1"/>
      <c r="D10" s="239"/>
      <c r="E10" s="239"/>
      <c r="F10" s="239"/>
      <c r="G10" s="239"/>
      <c r="H10" s="239"/>
      <c r="I10" s="239"/>
      <c r="J10" s="239"/>
      <c r="K10" s="239"/>
      <c r="L10" s="175"/>
      <c r="M10" s="175"/>
      <c r="N10" s="175"/>
      <c r="O10" s="175"/>
      <c r="P10" s="91"/>
      <c r="Q10" s="91"/>
      <c r="R10" s="91"/>
      <c r="S10" s="91"/>
      <c r="T10" s="91"/>
      <c r="U10" s="91"/>
      <c r="V10" s="175"/>
      <c r="W10" s="175"/>
      <c r="X10" s="92"/>
      <c r="Y10" s="92"/>
      <c r="Z10" s="92"/>
      <c r="AA10" s="175"/>
      <c r="AB10" s="175"/>
      <c r="AC10" s="92"/>
      <c r="AD10" s="92"/>
      <c r="AE10" s="92"/>
      <c r="AF10" s="175"/>
      <c r="AG10" s="175"/>
      <c r="AH10" s="92"/>
      <c r="AI10" s="92"/>
      <c r="AJ10" s="92"/>
      <c r="AK10" s="175"/>
      <c r="AL10" s="175"/>
      <c r="AM10" s="92"/>
      <c r="AN10" s="92"/>
      <c r="AO10" s="92"/>
      <c r="AP10" s="175"/>
      <c r="AQ10" s="175"/>
      <c r="AR10" s="175"/>
      <c r="AS10" s="92"/>
      <c r="AT10" s="92"/>
    </row>
    <row r="11" spans="1:46" ht="33.75" customHeight="1" thickBot="1" x14ac:dyDescent="0.3">
      <c r="A11" s="1"/>
      <c r="B11" s="1"/>
      <c r="C11" s="1"/>
      <c r="D11" s="69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91"/>
      <c r="W11" s="91"/>
      <c r="X11" s="91"/>
      <c r="Y11" s="91"/>
      <c r="Z11" s="91"/>
      <c r="AA11" s="91"/>
      <c r="AB11" s="91"/>
      <c r="AC11" s="91"/>
      <c r="AD11" s="91"/>
      <c r="AE11" s="91"/>
      <c r="AF11" s="91"/>
      <c r="AG11" s="91"/>
      <c r="AH11" s="91"/>
      <c r="AI11" s="91"/>
      <c r="AJ11" s="91"/>
      <c r="AK11" s="91"/>
      <c r="AL11" s="91"/>
      <c r="AM11" s="91"/>
      <c r="AN11" s="91"/>
      <c r="AO11" s="91"/>
      <c r="AP11" s="91"/>
      <c r="AQ11" s="91"/>
      <c r="AR11" s="91"/>
      <c r="AS11" s="91"/>
      <c r="AT11" s="91"/>
    </row>
    <row r="12" spans="1:46" ht="15" customHeight="1" x14ac:dyDescent="0.25">
      <c r="A12" s="205" t="s">
        <v>8</v>
      </c>
      <c r="B12" s="206"/>
      <c r="C12" s="65"/>
      <c r="D12" s="240"/>
      <c r="E12" s="241"/>
      <c r="F12" s="241"/>
      <c r="G12" s="241"/>
      <c r="H12" s="241"/>
      <c r="I12" s="241"/>
      <c r="J12" s="241"/>
      <c r="K12" s="241"/>
      <c r="L12" s="241"/>
      <c r="M12" s="241"/>
      <c r="N12" s="241"/>
      <c r="O12" s="241"/>
      <c r="P12" s="241"/>
      <c r="Q12" s="241"/>
      <c r="R12" s="241"/>
      <c r="S12" s="241"/>
      <c r="T12" s="241"/>
      <c r="U12" s="241"/>
      <c r="V12" s="238" t="s">
        <v>9</v>
      </c>
      <c r="W12" s="238"/>
      <c r="X12" s="238"/>
      <c r="Y12" s="238"/>
      <c r="Z12" s="238"/>
      <c r="AA12" s="177" t="s">
        <v>9</v>
      </c>
      <c r="AB12" s="177"/>
      <c r="AC12" s="177"/>
      <c r="AD12" s="177"/>
      <c r="AE12" s="177"/>
      <c r="AF12" s="238" t="s">
        <v>9</v>
      </c>
      <c r="AG12" s="238"/>
      <c r="AH12" s="238"/>
      <c r="AI12" s="238"/>
      <c r="AJ12" s="238"/>
      <c r="AK12" s="235" t="s">
        <v>9</v>
      </c>
      <c r="AL12" s="235"/>
      <c r="AM12" s="235"/>
      <c r="AN12" s="235"/>
      <c r="AO12" s="235"/>
      <c r="AP12" s="237" t="s">
        <v>9</v>
      </c>
      <c r="AQ12" s="237"/>
      <c r="AR12" s="237"/>
      <c r="AS12" s="237"/>
      <c r="AT12" s="237"/>
    </row>
    <row r="13" spans="1:46" ht="15.75" customHeight="1" thickBot="1" x14ac:dyDescent="0.3">
      <c r="A13" s="207"/>
      <c r="B13" s="208"/>
      <c r="C13" s="66"/>
      <c r="D13" s="242"/>
      <c r="E13" s="243"/>
      <c r="F13" s="243"/>
      <c r="G13" s="243"/>
      <c r="H13" s="243"/>
      <c r="I13" s="243"/>
      <c r="J13" s="243"/>
      <c r="K13" s="243"/>
      <c r="L13" s="243"/>
      <c r="M13" s="243"/>
      <c r="N13" s="243"/>
      <c r="O13" s="243"/>
      <c r="P13" s="243"/>
      <c r="Q13" s="243"/>
      <c r="R13" s="243"/>
      <c r="S13" s="243"/>
      <c r="T13" s="243"/>
      <c r="U13" s="243"/>
      <c r="V13" s="176" t="s">
        <v>10</v>
      </c>
      <c r="W13" s="176"/>
      <c r="X13" s="176"/>
      <c r="Y13" s="176"/>
      <c r="Z13" s="176"/>
      <c r="AA13" s="177" t="s">
        <v>11</v>
      </c>
      <c r="AB13" s="177"/>
      <c r="AC13" s="177"/>
      <c r="AD13" s="177"/>
      <c r="AE13" s="177"/>
      <c r="AF13" s="176" t="s">
        <v>12</v>
      </c>
      <c r="AG13" s="176"/>
      <c r="AH13" s="176"/>
      <c r="AI13" s="176"/>
      <c r="AJ13" s="176"/>
      <c r="AK13" s="235" t="s">
        <v>13</v>
      </c>
      <c r="AL13" s="235"/>
      <c r="AM13" s="235"/>
      <c r="AN13" s="235"/>
      <c r="AO13" s="235"/>
      <c r="AP13" s="236" t="s">
        <v>14</v>
      </c>
      <c r="AQ13" s="236"/>
      <c r="AR13" s="236"/>
      <c r="AS13" s="236"/>
      <c r="AT13" s="236"/>
    </row>
    <row r="14" spans="1:46" ht="15" customHeight="1" thickBot="1" x14ac:dyDescent="0.3">
      <c r="A14" s="209"/>
      <c r="B14" s="210"/>
      <c r="C14" s="84"/>
      <c r="D14" s="214" t="s">
        <v>15</v>
      </c>
      <c r="E14" s="215"/>
      <c r="F14" s="214"/>
      <c r="G14" s="214"/>
      <c r="H14" s="214"/>
      <c r="I14" s="214"/>
      <c r="J14" s="214"/>
      <c r="K14" s="214"/>
      <c r="L14" s="214"/>
      <c r="M14" s="214"/>
      <c r="N14" s="214"/>
      <c r="O14" s="214"/>
      <c r="P14" s="214"/>
      <c r="Q14" s="214"/>
      <c r="R14" s="214"/>
      <c r="S14" s="216"/>
      <c r="T14" s="90"/>
      <c r="U14" s="90"/>
      <c r="V14" s="202"/>
      <c r="W14" s="202"/>
      <c r="X14" s="227" t="s">
        <v>16</v>
      </c>
      <c r="Y14" s="202" t="s">
        <v>17</v>
      </c>
      <c r="Z14" s="202" t="s">
        <v>18</v>
      </c>
      <c r="AA14" s="197"/>
      <c r="AB14" s="197"/>
      <c r="AC14" s="197" t="s">
        <v>16</v>
      </c>
      <c r="AD14" s="197" t="s">
        <v>17</v>
      </c>
      <c r="AE14" s="197" t="s">
        <v>18</v>
      </c>
      <c r="AF14" s="202"/>
      <c r="AG14" s="202"/>
      <c r="AH14" s="202" t="s">
        <v>16</v>
      </c>
      <c r="AI14" s="202" t="s">
        <v>17</v>
      </c>
      <c r="AJ14" s="202" t="s">
        <v>18</v>
      </c>
      <c r="AK14" s="230"/>
      <c r="AL14" s="230"/>
      <c r="AM14" s="230" t="s">
        <v>16</v>
      </c>
      <c r="AN14" s="230" t="s">
        <v>17</v>
      </c>
      <c r="AO14" s="230" t="s">
        <v>18</v>
      </c>
      <c r="AP14" s="229" t="s">
        <v>19</v>
      </c>
      <c r="AQ14" s="229"/>
      <c r="AR14" s="229"/>
      <c r="AS14" s="229" t="s">
        <v>16</v>
      </c>
      <c r="AT14" s="233" t="s">
        <v>20</v>
      </c>
    </row>
    <row r="15" spans="1:46" ht="43.5" customHeight="1" thickBot="1" x14ac:dyDescent="0.3">
      <c r="A15" s="62" t="s">
        <v>21</v>
      </c>
      <c r="B15" s="63" t="s">
        <v>22</v>
      </c>
      <c r="C15" s="194" t="s">
        <v>23</v>
      </c>
      <c r="D15" s="73" t="s">
        <v>24</v>
      </c>
      <c r="E15" s="67" t="s">
        <v>25</v>
      </c>
      <c r="F15" s="53" t="s">
        <v>26</v>
      </c>
      <c r="G15" s="4" t="s">
        <v>27</v>
      </c>
      <c r="H15" s="4" t="s">
        <v>28</v>
      </c>
      <c r="I15" s="4" t="s">
        <v>29</v>
      </c>
      <c r="J15" s="4" t="s">
        <v>30</v>
      </c>
      <c r="K15" s="4" t="s">
        <v>31</v>
      </c>
      <c r="L15" s="4" t="s">
        <v>32</v>
      </c>
      <c r="M15" s="4" t="s">
        <v>33</v>
      </c>
      <c r="N15" s="4" t="s">
        <v>34</v>
      </c>
      <c r="O15" s="4" t="s">
        <v>35</v>
      </c>
      <c r="P15" s="4" t="s">
        <v>36</v>
      </c>
      <c r="Q15" s="4" t="s">
        <v>37</v>
      </c>
      <c r="R15" s="4" t="s">
        <v>38</v>
      </c>
      <c r="S15" s="4" t="s">
        <v>39</v>
      </c>
      <c r="T15" s="4" t="s">
        <v>40</v>
      </c>
      <c r="U15" s="4" t="s">
        <v>41</v>
      </c>
      <c r="V15" s="89" t="s">
        <v>42</v>
      </c>
      <c r="W15" s="89" t="s">
        <v>43</v>
      </c>
      <c r="X15" s="228"/>
      <c r="Y15" s="217"/>
      <c r="Z15" s="217"/>
      <c r="AA15" s="88" t="s">
        <v>42</v>
      </c>
      <c r="AB15" s="88" t="s">
        <v>43</v>
      </c>
      <c r="AC15" s="198"/>
      <c r="AD15" s="198"/>
      <c r="AE15" s="198"/>
      <c r="AF15" s="89" t="s">
        <v>42</v>
      </c>
      <c r="AG15" s="89" t="s">
        <v>43</v>
      </c>
      <c r="AH15" s="217"/>
      <c r="AI15" s="217"/>
      <c r="AJ15" s="217"/>
      <c r="AK15" s="87" t="s">
        <v>42</v>
      </c>
      <c r="AL15" s="87" t="s">
        <v>43</v>
      </c>
      <c r="AM15" s="231"/>
      <c r="AN15" s="231"/>
      <c r="AO15" s="231"/>
      <c r="AP15" s="93" t="s">
        <v>27</v>
      </c>
      <c r="AQ15" s="93" t="s">
        <v>42</v>
      </c>
      <c r="AR15" s="93" t="s">
        <v>43</v>
      </c>
      <c r="AS15" s="232"/>
      <c r="AT15" s="234"/>
    </row>
    <row r="16" spans="1:46" x14ac:dyDescent="0.25">
      <c r="A16" s="60"/>
      <c r="B16" s="61"/>
      <c r="C16" s="194"/>
      <c r="D16" s="76" t="s">
        <v>44</v>
      </c>
      <c r="E16" s="68"/>
      <c r="F16" s="54" t="s">
        <v>44</v>
      </c>
      <c r="G16" s="45" t="s">
        <v>44</v>
      </c>
      <c r="H16" s="45" t="s">
        <v>44</v>
      </c>
      <c r="I16" s="45" t="s">
        <v>44</v>
      </c>
      <c r="J16" s="45" t="s">
        <v>44</v>
      </c>
      <c r="K16" s="45" t="s">
        <v>44</v>
      </c>
      <c r="L16" s="46" t="s">
        <v>44</v>
      </c>
      <c r="M16" s="46" t="s">
        <v>44</v>
      </c>
      <c r="N16" s="46" t="s">
        <v>44</v>
      </c>
      <c r="O16" s="46" t="s">
        <v>44</v>
      </c>
      <c r="P16" s="45" t="s">
        <v>44</v>
      </c>
      <c r="Q16" s="45" t="s">
        <v>44</v>
      </c>
      <c r="R16" s="45" t="s">
        <v>44</v>
      </c>
      <c r="S16" s="45" t="s">
        <v>44</v>
      </c>
      <c r="T16" s="45"/>
      <c r="U16" s="45"/>
      <c r="V16" s="55" t="s">
        <v>44</v>
      </c>
      <c r="W16" s="55"/>
      <c r="X16" s="56" t="s">
        <v>44</v>
      </c>
      <c r="Y16" s="55" t="s">
        <v>44</v>
      </c>
      <c r="Z16" s="55" t="s">
        <v>44</v>
      </c>
      <c r="AA16" s="5" t="s">
        <v>44</v>
      </c>
      <c r="AB16" s="5" t="s">
        <v>44</v>
      </c>
      <c r="AC16" s="5" t="s">
        <v>44</v>
      </c>
      <c r="AD16" s="5" t="s">
        <v>44</v>
      </c>
      <c r="AE16" s="5" t="s">
        <v>44</v>
      </c>
      <c r="AF16" s="55" t="s">
        <v>44</v>
      </c>
      <c r="AG16" s="55" t="s">
        <v>44</v>
      </c>
      <c r="AH16" s="55"/>
      <c r="AI16" s="55" t="s">
        <v>44</v>
      </c>
      <c r="AJ16" s="55" t="s">
        <v>44</v>
      </c>
      <c r="AK16" s="57" t="s">
        <v>44</v>
      </c>
      <c r="AL16" s="57" t="s">
        <v>44</v>
      </c>
      <c r="AM16" s="57" t="s">
        <v>44</v>
      </c>
      <c r="AN16" s="57" t="s">
        <v>44</v>
      </c>
      <c r="AO16" s="57" t="s">
        <v>44</v>
      </c>
      <c r="AP16" s="58" t="s">
        <v>44</v>
      </c>
      <c r="AQ16" s="58"/>
      <c r="AR16" s="58" t="s">
        <v>44</v>
      </c>
      <c r="AS16" s="58" t="s">
        <v>44</v>
      </c>
      <c r="AT16" s="59" t="s">
        <v>44</v>
      </c>
    </row>
    <row r="17" spans="1:46" s="78" customFormat="1" ht="93" customHeight="1" x14ac:dyDescent="0.25">
      <c r="A17" s="80">
        <v>1</v>
      </c>
      <c r="B17" s="97" t="s">
        <v>45</v>
      </c>
      <c r="C17" s="97" t="s">
        <v>46</v>
      </c>
      <c r="D17" s="98" t="s">
        <v>47</v>
      </c>
      <c r="E17" s="99">
        <v>0.05</v>
      </c>
      <c r="F17" s="100" t="s">
        <v>48</v>
      </c>
      <c r="G17" s="98" t="s">
        <v>49</v>
      </c>
      <c r="H17" s="98" t="s">
        <v>50</v>
      </c>
      <c r="I17" s="99" t="s">
        <v>51</v>
      </c>
      <c r="J17" s="100" t="s">
        <v>52</v>
      </c>
      <c r="K17" s="100" t="s">
        <v>53</v>
      </c>
      <c r="L17" s="101">
        <v>0</v>
      </c>
      <c r="M17" s="102">
        <v>0.1</v>
      </c>
      <c r="N17" s="101">
        <v>0</v>
      </c>
      <c r="O17" s="101">
        <v>0</v>
      </c>
      <c r="P17" s="103">
        <f>SUM(L17:O17)</f>
        <v>0.1</v>
      </c>
      <c r="Q17" s="101" t="s">
        <v>54</v>
      </c>
      <c r="R17" s="98" t="s">
        <v>55</v>
      </c>
      <c r="S17" s="98" t="s">
        <v>56</v>
      </c>
      <c r="T17" s="104" t="s">
        <v>57</v>
      </c>
      <c r="U17" s="79"/>
      <c r="V17" s="111">
        <f>L17</f>
        <v>0</v>
      </c>
      <c r="W17" s="142"/>
      <c r="X17" s="118" t="s">
        <v>238</v>
      </c>
      <c r="Y17" s="118" t="s">
        <v>238</v>
      </c>
      <c r="Z17" s="118" t="s">
        <v>238</v>
      </c>
      <c r="AA17" s="144">
        <f>M17</f>
        <v>0.1</v>
      </c>
      <c r="AB17" s="145">
        <v>0</v>
      </c>
      <c r="AC17" s="118">
        <f>AB17/AA17</f>
        <v>0</v>
      </c>
      <c r="AD17" s="79" t="s">
        <v>267</v>
      </c>
      <c r="AE17" s="79" t="s">
        <v>268</v>
      </c>
      <c r="AF17" s="111">
        <f>N17</f>
        <v>0</v>
      </c>
      <c r="AG17" s="142"/>
      <c r="AH17" s="118" t="s">
        <v>238</v>
      </c>
      <c r="AI17" s="79"/>
      <c r="AJ17" s="79"/>
      <c r="AK17" s="111">
        <f>O17</f>
        <v>0</v>
      </c>
      <c r="AL17" s="142"/>
      <c r="AM17" s="118" t="s">
        <v>238</v>
      </c>
      <c r="AN17" s="146"/>
      <c r="AO17" s="79"/>
      <c r="AP17" s="104" t="str">
        <f>G17</f>
        <v>Porcentaje de incremento de la participación de los Ciudadanos en la Audiencia de Rendición de Cuentas</v>
      </c>
      <c r="AQ17" s="111">
        <f>P17</f>
        <v>0.1</v>
      </c>
      <c r="AR17" s="147"/>
      <c r="AS17" s="118">
        <f>AR17/AQ17</f>
        <v>0</v>
      </c>
      <c r="AT17" s="146"/>
    </row>
    <row r="18" spans="1:46" s="78" customFormat="1" ht="93" customHeight="1" x14ac:dyDescent="0.25">
      <c r="A18" s="80">
        <v>2</v>
      </c>
      <c r="B18" s="97" t="s">
        <v>45</v>
      </c>
      <c r="C18" s="97" t="s">
        <v>46</v>
      </c>
      <c r="D18" s="98" t="s">
        <v>58</v>
      </c>
      <c r="E18" s="99">
        <v>0.12</v>
      </c>
      <c r="F18" s="100" t="s">
        <v>48</v>
      </c>
      <c r="G18" s="98" t="s">
        <v>59</v>
      </c>
      <c r="H18" s="98" t="s">
        <v>60</v>
      </c>
      <c r="I18" s="105">
        <v>0.22600000000000001</v>
      </c>
      <c r="J18" s="100" t="s">
        <v>61</v>
      </c>
      <c r="K18" s="100" t="s">
        <v>62</v>
      </c>
      <c r="L18" s="101">
        <v>0</v>
      </c>
      <c r="M18" s="102">
        <v>0.4</v>
      </c>
      <c r="N18" s="102">
        <v>0.55000000000000004</v>
      </c>
      <c r="O18" s="102">
        <v>0.65</v>
      </c>
      <c r="P18" s="103">
        <f>+O18</f>
        <v>0.65</v>
      </c>
      <c r="Q18" s="101" t="s">
        <v>63</v>
      </c>
      <c r="R18" s="98" t="s">
        <v>64</v>
      </c>
      <c r="S18" s="98" t="s">
        <v>56</v>
      </c>
      <c r="T18" s="104" t="s">
        <v>65</v>
      </c>
      <c r="U18" s="79"/>
      <c r="V18" s="111">
        <f t="shared" ref="V18:V33" si="0">L18</f>
        <v>0</v>
      </c>
      <c r="W18" s="148">
        <v>0.32800000000000001</v>
      </c>
      <c r="X18" s="118" t="s">
        <v>239</v>
      </c>
      <c r="Y18" s="143" t="s">
        <v>259</v>
      </c>
      <c r="Z18" s="143" t="s">
        <v>260</v>
      </c>
      <c r="AA18" s="144">
        <f t="shared" ref="AA18:AA32" si="1">M18</f>
        <v>0.4</v>
      </c>
      <c r="AB18" s="149">
        <v>0.26100000000000001</v>
      </c>
      <c r="AC18" s="118">
        <f>AB18/AA18</f>
        <v>0.65249999999999997</v>
      </c>
      <c r="AD18" s="79" t="s">
        <v>292</v>
      </c>
      <c r="AE18" s="79" t="s">
        <v>269</v>
      </c>
      <c r="AF18" s="111">
        <f t="shared" ref="AF18:AF33" si="2">N18</f>
        <v>0.55000000000000004</v>
      </c>
      <c r="AG18" s="79"/>
      <c r="AH18" s="118">
        <f>AG18/AF18</f>
        <v>0</v>
      </c>
      <c r="AI18" s="79"/>
      <c r="AJ18" s="79"/>
      <c r="AK18" s="111">
        <f t="shared" ref="AK18:AK33" si="3">O18</f>
        <v>0.65</v>
      </c>
      <c r="AL18" s="142"/>
      <c r="AM18" s="118">
        <f>AL18/AK18</f>
        <v>0</v>
      </c>
      <c r="AN18" s="146"/>
      <c r="AO18" s="79"/>
      <c r="AP18" s="104" t="str">
        <f t="shared" ref="AP18:AP33" si="4">G18</f>
        <v>Porcentaje de Avance en el Cumplimiento Fisico del Plan de Desarrollo Local</v>
      </c>
      <c r="AQ18" s="111">
        <f t="shared" ref="AQ18:AQ33" si="5">P18</f>
        <v>0.65</v>
      </c>
      <c r="AR18" s="150"/>
      <c r="AS18" s="118">
        <f t="shared" ref="AS18:AS33" si="6">AR18/AQ18</f>
        <v>0</v>
      </c>
      <c r="AT18" s="146"/>
    </row>
    <row r="19" spans="1:46" s="78" customFormat="1" ht="77.25" customHeight="1" x14ac:dyDescent="0.25">
      <c r="A19" s="80">
        <v>3</v>
      </c>
      <c r="B19" s="97" t="s">
        <v>66</v>
      </c>
      <c r="C19" s="97" t="s">
        <v>67</v>
      </c>
      <c r="D19" s="98" t="s">
        <v>68</v>
      </c>
      <c r="E19" s="99">
        <v>0.08</v>
      </c>
      <c r="F19" s="104" t="s">
        <v>48</v>
      </c>
      <c r="G19" s="97" t="s">
        <v>69</v>
      </c>
      <c r="H19" s="97" t="s">
        <v>70</v>
      </c>
      <c r="I19" s="106" t="s">
        <v>71</v>
      </c>
      <c r="J19" s="104" t="s">
        <v>61</v>
      </c>
      <c r="K19" s="104" t="s">
        <v>72</v>
      </c>
      <c r="L19" s="101">
        <v>0</v>
      </c>
      <c r="M19" s="102">
        <v>0.5</v>
      </c>
      <c r="N19" s="102">
        <v>0</v>
      </c>
      <c r="O19" s="102">
        <v>0.95</v>
      </c>
      <c r="P19" s="107">
        <v>0.95</v>
      </c>
      <c r="Q19" s="101" t="s">
        <v>73</v>
      </c>
      <c r="R19" s="97" t="s">
        <v>74</v>
      </c>
      <c r="S19" s="98" t="s">
        <v>56</v>
      </c>
      <c r="T19" s="104" t="s">
        <v>74</v>
      </c>
      <c r="U19" s="79"/>
      <c r="V19" s="111">
        <f t="shared" si="0"/>
        <v>0</v>
      </c>
      <c r="W19" s="148"/>
      <c r="X19" s="118" t="s">
        <v>238</v>
      </c>
      <c r="Y19" s="118" t="s">
        <v>238</v>
      </c>
      <c r="Z19" s="118" t="s">
        <v>238</v>
      </c>
      <c r="AA19" s="144">
        <f t="shared" si="1"/>
        <v>0.5</v>
      </c>
      <c r="AB19" s="149">
        <v>0.34920000000000001</v>
      </c>
      <c r="AC19" s="118">
        <f t="shared" ref="AC19:AC28" si="7">AB19/AA19</f>
        <v>0.69840000000000002</v>
      </c>
      <c r="AD19" s="79" t="s">
        <v>270</v>
      </c>
      <c r="AE19" s="79" t="s">
        <v>74</v>
      </c>
      <c r="AF19" s="111">
        <f t="shared" si="2"/>
        <v>0</v>
      </c>
      <c r="AG19" s="142"/>
      <c r="AH19" s="118" t="s">
        <v>238</v>
      </c>
      <c r="AI19" s="79"/>
      <c r="AJ19" s="79"/>
      <c r="AK19" s="111">
        <f t="shared" si="3"/>
        <v>0.95</v>
      </c>
      <c r="AL19" s="142"/>
      <c r="AM19" s="118">
        <f t="shared" ref="AM19:AM28" si="8">AL19/AK19</f>
        <v>0</v>
      </c>
      <c r="AN19" s="146"/>
      <c r="AO19" s="79"/>
      <c r="AP19" s="104" t="str">
        <f t="shared" si="4"/>
        <v>Porcentaje de Compromisos de la vigencia 2019</v>
      </c>
      <c r="AQ19" s="111">
        <f t="shared" si="5"/>
        <v>0.95</v>
      </c>
      <c r="AR19" s="147"/>
      <c r="AS19" s="118">
        <f t="shared" si="6"/>
        <v>0</v>
      </c>
      <c r="AT19" s="146"/>
    </row>
    <row r="20" spans="1:46" s="78" customFormat="1" ht="81.75" customHeight="1" x14ac:dyDescent="0.25">
      <c r="A20" s="80">
        <v>4</v>
      </c>
      <c r="B20" s="97" t="s">
        <v>66</v>
      </c>
      <c r="C20" s="97" t="s">
        <v>67</v>
      </c>
      <c r="D20" s="98" t="s">
        <v>75</v>
      </c>
      <c r="E20" s="99">
        <v>0.08</v>
      </c>
      <c r="F20" s="104" t="s">
        <v>76</v>
      </c>
      <c r="G20" s="97" t="s">
        <v>77</v>
      </c>
      <c r="H20" s="97" t="s">
        <v>78</v>
      </c>
      <c r="I20" s="106" t="s">
        <v>79</v>
      </c>
      <c r="J20" s="104" t="s">
        <v>61</v>
      </c>
      <c r="K20" s="104" t="s">
        <v>80</v>
      </c>
      <c r="L20" s="101">
        <v>0</v>
      </c>
      <c r="M20" s="102">
        <v>0.05</v>
      </c>
      <c r="N20" s="102">
        <v>0.2</v>
      </c>
      <c r="O20" s="102">
        <v>0.4</v>
      </c>
      <c r="P20" s="103">
        <v>0.4</v>
      </c>
      <c r="Q20" s="101" t="s">
        <v>73</v>
      </c>
      <c r="R20" s="97" t="s">
        <v>74</v>
      </c>
      <c r="S20" s="98" t="s">
        <v>56</v>
      </c>
      <c r="T20" s="104" t="s">
        <v>74</v>
      </c>
      <c r="U20" s="79"/>
      <c r="V20" s="111">
        <f t="shared" si="0"/>
        <v>0</v>
      </c>
      <c r="W20" s="79"/>
      <c r="X20" s="118" t="s">
        <v>238</v>
      </c>
      <c r="Y20" s="118" t="s">
        <v>238</v>
      </c>
      <c r="Z20" s="118" t="s">
        <v>238</v>
      </c>
      <c r="AA20" s="144">
        <f t="shared" si="1"/>
        <v>0.05</v>
      </c>
      <c r="AB20" s="149">
        <v>8.1600000000000006E-2</v>
      </c>
      <c r="AC20" s="118">
        <v>1</v>
      </c>
      <c r="AD20" s="79" t="s">
        <v>271</v>
      </c>
      <c r="AE20" s="79" t="s">
        <v>74</v>
      </c>
      <c r="AF20" s="111">
        <f t="shared" si="2"/>
        <v>0.2</v>
      </c>
      <c r="AG20" s="79"/>
      <c r="AH20" s="118">
        <f>AG20/AF20</f>
        <v>0</v>
      </c>
      <c r="AI20" s="79"/>
      <c r="AJ20" s="79"/>
      <c r="AK20" s="111">
        <f t="shared" si="3"/>
        <v>0.4</v>
      </c>
      <c r="AL20" s="142"/>
      <c r="AM20" s="118">
        <f t="shared" si="8"/>
        <v>0</v>
      </c>
      <c r="AN20" s="146"/>
      <c r="AO20" s="79"/>
      <c r="AP20" s="104" t="str">
        <f t="shared" si="4"/>
        <v>Porcentaje de Giros de la Vigencia 2019</v>
      </c>
      <c r="AQ20" s="111">
        <f t="shared" si="5"/>
        <v>0.4</v>
      </c>
      <c r="AR20" s="150"/>
      <c r="AS20" s="118">
        <f t="shared" si="6"/>
        <v>0</v>
      </c>
      <c r="AT20" s="146"/>
    </row>
    <row r="21" spans="1:46" s="78" customFormat="1" ht="101.25" customHeight="1" x14ac:dyDescent="0.25">
      <c r="A21" s="80">
        <v>5</v>
      </c>
      <c r="B21" s="97" t="s">
        <v>66</v>
      </c>
      <c r="C21" s="97" t="s">
        <v>67</v>
      </c>
      <c r="D21" s="98" t="s">
        <v>257</v>
      </c>
      <c r="E21" s="99">
        <v>0.05</v>
      </c>
      <c r="F21" s="104" t="s">
        <v>76</v>
      </c>
      <c r="G21" s="97" t="s">
        <v>81</v>
      </c>
      <c r="H21" s="97" t="s">
        <v>82</v>
      </c>
      <c r="I21" s="106" t="s">
        <v>83</v>
      </c>
      <c r="J21" s="104" t="s">
        <v>61</v>
      </c>
      <c r="K21" s="104" t="s">
        <v>80</v>
      </c>
      <c r="L21" s="102">
        <v>0.05</v>
      </c>
      <c r="M21" s="102">
        <v>0.2</v>
      </c>
      <c r="N21" s="102">
        <v>0.4</v>
      </c>
      <c r="O21" s="102">
        <v>0.5</v>
      </c>
      <c r="P21" s="103">
        <v>0.5</v>
      </c>
      <c r="Q21" s="101" t="s">
        <v>73</v>
      </c>
      <c r="R21" s="97" t="s">
        <v>74</v>
      </c>
      <c r="S21" s="98" t="s">
        <v>56</v>
      </c>
      <c r="T21" s="104" t="s">
        <v>74</v>
      </c>
      <c r="U21" s="79"/>
      <c r="V21" s="111">
        <f t="shared" si="0"/>
        <v>0.05</v>
      </c>
      <c r="W21" s="148">
        <v>0.56120000000000003</v>
      </c>
      <c r="X21" s="151">
        <v>1</v>
      </c>
      <c r="Y21" s="143" t="s">
        <v>244</v>
      </c>
      <c r="Z21" s="143" t="s">
        <v>74</v>
      </c>
      <c r="AA21" s="144">
        <f t="shared" si="1"/>
        <v>0.2</v>
      </c>
      <c r="AB21" s="149">
        <v>0.19070000000000001</v>
      </c>
      <c r="AC21" s="118">
        <f>AB21/AA21</f>
        <v>0.95350000000000001</v>
      </c>
      <c r="AD21" s="79" t="s">
        <v>272</v>
      </c>
      <c r="AE21" s="79" t="s">
        <v>74</v>
      </c>
      <c r="AF21" s="111">
        <f t="shared" si="2"/>
        <v>0.4</v>
      </c>
      <c r="AG21" s="79"/>
      <c r="AH21" s="118">
        <f t="shared" ref="AH21:AH22" si="9">AG21/AF21</f>
        <v>0</v>
      </c>
      <c r="AI21" s="79"/>
      <c r="AJ21" s="79"/>
      <c r="AK21" s="111">
        <f t="shared" si="3"/>
        <v>0.5</v>
      </c>
      <c r="AL21" s="142"/>
      <c r="AM21" s="118">
        <f t="shared" si="8"/>
        <v>0</v>
      </c>
      <c r="AN21" s="146"/>
      <c r="AO21" s="79"/>
      <c r="AP21" s="104" t="str">
        <f t="shared" si="4"/>
        <v>Porcentaje de Giros de Obligaciones por Pagar 2017 y anteirores</v>
      </c>
      <c r="AQ21" s="111">
        <f t="shared" si="5"/>
        <v>0.5</v>
      </c>
      <c r="AR21" s="150"/>
      <c r="AS21" s="118">
        <f t="shared" si="6"/>
        <v>0</v>
      </c>
      <c r="AT21" s="146"/>
    </row>
    <row r="22" spans="1:46" s="78" customFormat="1" ht="75" customHeight="1" x14ac:dyDescent="0.25">
      <c r="A22" s="80">
        <v>6</v>
      </c>
      <c r="B22" s="97" t="s">
        <v>66</v>
      </c>
      <c r="C22" s="97" t="s">
        <v>67</v>
      </c>
      <c r="D22" s="98" t="s">
        <v>258</v>
      </c>
      <c r="E22" s="99">
        <v>0.05</v>
      </c>
      <c r="F22" s="104" t="s">
        <v>76</v>
      </c>
      <c r="G22" s="97" t="s">
        <v>84</v>
      </c>
      <c r="H22" s="97" t="s">
        <v>85</v>
      </c>
      <c r="I22" s="106" t="s">
        <v>86</v>
      </c>
      <c r="J22" s="104" t="s">
        <v>61</v>
      </c>
      <c r="K22" s="104" t="s">
        <v>80</v>
      </c>
      <c r="L22" s="102">
        <v>0.1</v>
      </c>
      <c r="M22" s="102">
        <v>0.2</v>
      </c>
      <c r="N22" s="102">
        <v>0.4</v>
      </c>
      <c r="O22" s="102">
        <v>0.5</v>
      </c>
      <c r="P22" s="103">
        <f>+O22</f>
        <v>0.5</v>
      </c>
      <c r="Q22" s="101" t="s">
        <v>73</v>
      </c>
      <c r="R22" s="97" t="s">
        <v>74</v>
      </c>
      <c r="S22" s="98" t="s">
        <v>56</v>
      </c>
      <c r="T22" s="104" t="s">
        <v>74</v>
      </c>
      <c r="U22" s="79"/>
      <c r="V22" s="111">
        <f t="shared" si="0"/>
        <v>0.1</v>
      </c>
      <c r="W22" s="148">
        <v>0.14680000000000001</v>
      </c>
      <c r="X22" s="118">
        <v>1</v>
      </c>
      <c r="Y22" s="143" t="s">
        <v>245</v>
      </c>
      <c r="Z22" s="143" t="s">
        <v>74</v>
      </c>
      <c r="AA22" s="144">
        <f t="shared" si="1"/>
        <v>0.2</v>
      </c>
      <c r="AB22" s="149">
        <v>0.37180000000000002</v>
      </c>
      <c r="AC22" s="118">
        <v>1</v>
      </c>
      <c r="AD22" s="79" t="s">
        <v>273</v>
      </c>
      <c r="AE22" s="79" t="s">
        <v>74</v>
      </c>
      <c r="AF22" s="111">
        <f t="shared" si="2"/>
        <v>0.4</v>
      </c>
      <c r="AG22" s="79"/>
      <c r="AH22" s="118">
        <f t="shared" si="9"/>
        <v>0</v>
      </c>
      <c r="AI22" s="79"/>
      <c r="AJ22" s="79"/>
      <c r="AK22" s="111">
        <f t="shared" si="3"/>
        <v>0.5</v>
      </c>
      <c r="AL22" s="142"/>
      <c r="AM22" s="118">
        <f t="shared" si="8"/>
        <v>0</v>
      </c>
      <c r="AN22" s="146"/>
      <c r="AO22" s="79"/>
      <c r="AP22" s="104" t="str">
        <f t="shared" si="4"/>
        <v>Porcentaje de Giros de Obligaciones por Pagar 2018</v>
      </c>
      <c r="AQ22" s="111">
        <f t="shared" si="5"/>
        <v>0.5</v>
      </c>
      <c r="AR22" s="150"/>
      <c r="AS22" s="118">
        <f t="shared" si="6"/>
        <v>0</v>
      </c>
      <c r="AT22" s="146"/>
    </row>
    <row r="23" spans="1:46" s="78" customFormat="1" ht="75" customHeight="1" x14ac:dyDescent="0.25">
      <c r="A23" s="80">
        <v>7</v>
      </c>
      <c r="B23" s="97" t="s">
        <v>87</v>
      </c>
      <c r="C23" s="97" t="s">
        <v>88</v>
      </c>
      <c r="D23" s="97" t="s">
        <v>89</v>
      </c>
      <c r="E23" s="99">
        <v>0.06</v>
      </c>
      <c r="F23" s="101" t="s">
        <v>76</v>
      </c>
      <c r="G23" s="108" t="s">
        <v>90</v>
      </c>
      <c r="H23" s="108" t="s">
        <v>91</v>
      </c>
      <c r="I23" s="109">
        <v>5878</v>
      </c>
      <c r="J23" s="104" t="s">
        <v>52</v>
      </c>
      <c r="K23" s="110" t="s">
        <v>92</v>
      </c>
      <c r="L23" s="111"/>
      <c r="M23" s="111">
        <v>0.3</v>
      </c>
      <c r="N23" s="111"/>
      <c r="O23" s="111">
        <v>0.3</v>
      </c>
      <c r="P23" s="112">
        <v>0.6</v>
      </c>
      <c r="Q23" s="104" t="s">
        <v>54</v>
      </c>
      <c r="R23" s="111" t="s">
        <v>93</v>
      </c>
      <c r="S23" s="104" t="s">
        <v>94</v>
      </c>
      <c r="T23" s="104" t="s">
        <v>93</v>
      </c>
      <c r="U23" s="79"/>
      <c r="V23" s="111">
        <f t="shared" si="0"/>
        <v>0</v>
      </c>
      <c r="W23" s="79"/>
      <c r="X23" s="118" t="s">
        <v>238</v>
      </c>
      <c r="Y23" s="118" t="s">
        <v>238</v>
      </c>
      <c r="Z23" s="118" t="s">
        <v>238</v>
      </c>
      <c r="AA23" s="144">
        <f t="shared" si="1"/>
        <v>0.3</v>
      </c>
      <c r="AB23" s="145">
        <v>0.44</v>
      </c>
      <c r="AC23" s="118">
        <v>1</v>
      </c>
      <c r="AD23" s="79" t="s">
        <v>288</v>
      </c>
      <c r="AE23" s="79" t="s">
        <v>289</v>
      </c>
      <c r="AF23" s="111">
        <f t="shared" si="2"/>
        <v>0</v>
      </c>
      <c r="AG23" s="79"/>
      <c r="AH23" s="118" t="s">
        <v>238</v>
      </c>
      <c r="AI23" s="79"/>
      <c r="AJ23" s="79"/>
      <c r="AK23" s="111">
        <f t="shared" si="3"/>
        <v>0.3</v>
      </c>
      <c r="AL23" s="142"/>
      <c r="AM23" s="118">
        <f t="shared" si="8"/>
        <v>0</v>
      </c>
      <c r="AN23" s="146"/>
      <c r="AO23" s="79"/>
      <c r="AP23" s="104" t="str">
        <f t="shared" si="4"/>
        <v>Porcentaje de impulsos procesales por los inspectores en las Localidades</v>
      </c>
      <c r="AQ23" s="111">
        <f t="shared" si="5"/>
        <v>0.6</v>
      </c>
      <c r="AR23" s="150"/>
      <c r="AS23" s="118">
        <f t="shared" si="6"/>
        <v>0</v>
      </c>
      <c r="AT23" s="146"/>
    </row>
    <row r="24" spans="1:46" s="78" customFormat="1" ht="75" customHeight="1" x14ac:dyDescent="0.25">
      <c r="A24" s="80">
        <v>8</v>
      </c>
      <c r="B24" s="97" t="s">
        <v>87</v>
      </c>
      <c r="C24" s="97" t="s">
        <v>88</v>
      </c>
      <c r="D24" s="97" t="s">
        <v>95</v>
      </c>
      <c r="E24" s="99">
        <v>0.06</v>
      </c>
      <c r="F24" s="101" t="s">
        <v>76</v>
      </c>
      <c r="G24" s="108" t="s">
        <v>90</v>
      </c>
      <c r="H24" s="108" t="s">
        <v>96</v>
      </c>
      <c r="I24" s="109">
        <v>891</v>
      </c>
      <c r="J24" s="104" t="s">
        <v>52</v>
      </c>
      <c r="K24" s="110" t="s">
        <v>92</v>
      </c>
      <c r="L24" s="111"/>
      <c r="M24" s="111">
        <v>0.3</v>
      </c>
      <c r="N24" s="111"/>
      <c r="O24" s="111">
        <v>0.3</v>
      </c>
      <c r="P24" s="112">
        <v>0.6</v>
      </c>
      <c r="Q24" s="104" t="s">
        <v>54</v>
      </c>
      <c r="R24" s="111" t="s">
        <v>93</v>
      </c>
      <c r="S24" s="104" t="s">
        <v>94</v>
      </c>
      <c r="T24" s="104" t="s">
        <v>97</v>
      </c>
      <c r="U24" s="79"/>
      <c r="V24" s="111">
        <f t="shared" si="0"/>
        <v>0</v>
      </c>
      <c r="W24" s="79"/>
      <c r="X24" s="118" t="s">
        <v>238</v>
      </c>
      <c r="Y24" s="118" t="s">
        <v>238</v>
      </c>
      <c r="Z24" s="118" t="s">
        <v>238</v>
      </c>
      <c r="AA24" s="144">
        <f t="shared" si="1"/>
        <v>0.3</v>
      </c>
      <c r="AB24" s="145">
        <v>0.5</v>
      </c>
      <c r="AC24" s="118">
        <v>1</v>
      </c>
      <c r="AD24" s="79" t="s">
        <v>291</v>
      </c>
      <c r="AE24" s="79" t="s">
        <v>290</v>
      </c>
      <c r="AF24" s="111">
        <f t="shared" si="2"/>
        <v>0</v>
      </c>
      <c r="AG24" s="79"/>
      <c r="AH24" s="118" t="s">
        <v>238</v>
      </c>
      <c r="AI24" s="79"/>
      <c r="AJ24" s="79"/>
      <c r="AK24" s="111">
        <f t="shared" si="3"/>
        <v>0.3</v>
      </c>
      <c r="AL24" s="142"/>
      <c r="AM24" s="118">
        <f t="shared" si="8"/>
        <v>0</v>
      </c>
      <c r="AN24" s="146"/>
      <c r="AO24" s="79"/>
      <c r="AP24" s="104" t="str">
        <f t="shared" si="4"/>
        <v>Porcentaje de impulsos procesales por los inspectores en las Localidades</v>
      </c>
      <c r="AQ24" s="111">
        <f t="shared" si="5"/>
        <v>0.6</v>
      </c>
      <c r="AR24" s="150"/>
      <c r="AS24" s="118">
        <f t="shared" si="6"/>
        <v>0</v>
      </c>
      <c r="AT24" s="146"/>
    </row>
    <row r="25" spans="1:46" s="78" customFormat="1" ht="97.5" customHeight="1" x14ac:dyDescent="0.25">
      <c r="A25" s="80">
        <v>9</v>
      </c>
      <c r="B25" s="97" t="s">
        <v>87</v>
      </c>
      <c r="C25" s="97" t="s">
        <v>88</v>
      </c>
      <c r="D25" s="113" t="s">
        <v>98</v>
      </c>
      <c r="E25" s="111">
        <v>0.06</v>
      </c>
      <c r="F25" s="110" t="s">
        <v>76</v>
      </c>
      <c r="G25" s="97" t="s">
        <v>99</v>
      </c>
      <c r="H25" s="97" t="s">
        <v>100</v>
      </c>
      <c r="I25" s="101">
        <v>48</v>
      </c>
      <c r="J25" s="104" t="s">
        <v>52</v>
      </c>
      <c r="K25" s="110" t="s">
        <v>101</v>
      </c>
      <c r="L25" s="114">
        <v>10</v>
      </c>
      <c r="M25" s="114">
        <v>10</v>
      </c>
      <c r="N25" s="114">
        <v>11</v>
      </c>
      <c r="O25" s="114">
        <v>11</v>
      </c>
      <c r="P25" s="115">
        <f>+SUM(L25:O25)</f>
        <v>42</v>
      </c>
      <c r="Q25" s="104" t="s">
        <v>54</v>
      </c>
      <c r="R25" s="104" t="s">
        <v>102</v>
      </c>
      <c r="S25" s="104" t="s">
        <v>94</v>
      </c>
      <c r="T25" s="110" t="s">
        <v>261</v>
      </c>
      <c r="U25" s="79"/>
      <c r="V25" s="152">
        <f t="shared" si="0"/>
        <v>10</v>
      </c>
      <c r="W25" s="79">
        <v>11</v>
      </c>
      <c r="X25" s="118">
        <v>1</v>
      </c>
      <c r="Y25" s="143" t="s">
        <v>246</v>
      </c>
      <c r="Z25" s="143" t="s">
        <v>248</v>
      </c>
      <c r="AA25" s="153">
        <f t="shared" si="1"/>
        <v>10</v>
      </c>
      <c r="AB25" s="154">
        <v>12</v>
      </c>
      <c r="AC25" s="118">
        <v>1</v>
      </c>
      <c r="AD25" s="79" t="s">
        <v>274</v>
      </c>
      <c r="AE25" s="155" t="s">
        <v>275</v>
      </c>
      <c r="AF25" s="152">
        <f t="shared" si="2"/>
        <v>11</v>
      </c>
      <c r="AG25" s="79"/>
      <c r="AH25" s="118">
        <f>AG25/AF25</f>
        <v>0</v>
      </c>
      <c r="AI25" s="79"/>
      <c r="AJ25" s="79"/>
      <c r="AK25" s="152">
        <f t="shared" si="3"/>
        <v>11</v>
      </c>
      <c r="AL25" s="142"/>
      <c r="AM25" s="118">
        <f t="shared" si="8"/>
        <v>0</v>
      </c>
      <c r="AN25" s="146"/>
      <c r="AO25" s="79"/>
      <c r="AP25" s="104" t="str">
        <f t="shared" si="4"/>
        <v>Cantidad de acciones de control u operativos en materia de económica realizados</v>
      </c>
      <c r="AQ25" s="152">
        <f t="shared" si="5"/>
        <v>42</v>
      </c>
      <c r="AR25" s="150"/>
      <c r="AS25" s="118">
        <f t="shared" si="6"/>
        <v>0</v>
      </c>
      <c r="AT25" s="146"/>
    </row>
    <row r="26" spans="1:46" s="78" customFormat="1" ht="87" customHeight="1" x14ac:dyDescent="0.25">
      <c r="A26" s="80">
        <v>10</v>
      </c>
      <c r="B26" s="97" t="s">
        <v>87</v>
      </c>
      <c r="C26" s="97" t="s">
        <v>88</v>
      </c>
      <c r="D26" s="113" t="s">
        <v>103</v>
      </c>
      <c r="E26" s="111">
        <v>0.06</v>
      </c>
      <c r="F26" s="110" t="s">
        <v>76</v>
      </c>
      <c r="G26" s="97" t="s">
        <v>104</v>
      </c>
      <c r="H26" s="97" t="s">
        <v>105</v>
      </c>
      <c r="I26" s="101">
        <v>37</v>
      </c>
      <c r="J26" s="104" t="s">
        <v>52</v>
      </c>
      <c r="K26" s="110" t="s">
        <v>106</v>
      </c>
      <c r="L26" s="114">
        <v>6</v>
      </c>
      <c r="M26" s="114">
        <v>6</v>
      </c>
      <c r="N26" s="114">
        <v>6</v>
      </c>
      <c r="O26" s="114">
        <v>6</v>
      </c>
      <c r="P26" s="115">
        <f>+SUM(L26:O26)</f>
        <v>24</v>
      </c>
      <c r="Q26" s="104" t="s">
        <v>54</v>
      </c>
      <c r="R26" s="104" t="s">
        <v>102</v>
      </c>
      <c r="S26" s="104" t="s">
        <v>94</v>
      </c>
      <c r="T26" s="110" t="s">
        <v>262</v>
      </c>
      <c r="U26" s="79"/>
      <c r="V26" s="152">
        <f t="shared" si="0"/>
        <v>6</v>
      </c>
      <c r="W26" s="79">
        <v>10</v>
      </c>
      <c r="X26" s="118">
        <v>1</v>
      </c>
      <c r="Y26" s="143" t="s">
        <v>247</v>
      </c>
      <c r="Z26" s="143" t="s">
        <v>249</v>
      </c>
      <c r="AA26" s="153">
        <f t="shared" si="1"/>
        <v>6</v>
      </c>
      <c r="AB26" s="154">
        <v>1</v>
      </c>
      <c r="AC26" s="118">
        <f>AB26/AA26</f>
        <v>0.16666666666666666</v>
      </c>
      <c r="AD26" s="79" t="s">
        <v>276</v>
      </c>
      <c r="AE26" s="155" t="s">
        <v>277</v>
      </c>
      <c r="AF26" s="152">
        <f t="shared" si="2"/>
        <v>6</v>
      </c>
      <c r="AG26" s="79"/>
      <c r="AH26" s="118">
        <f t="shared" ref="AH26:AH30" si="10">AG26/AF26</f>
        <v>0</v>
      </c>
      <c r="AI26" s="79"/>
      <c r="AJ26" s="79"/>
      <c r="AK26" s="152">
        <f t="shared" si="3"/>
        <v>6</v>
      </c>
      <c r="AL26" s="142"/>
      <c r="AM26" s="118">
        <f t="shared" si="8"/>
        <v>0</v>
      </c>
      <c r="AN26" s="146"/>
      <c r="AO26" s="79"/>
      <c r="AP26" s="104" t="str">
        <f t="shared" si="4"/>
        <v>Cantidad de acciones de control u operativos en materia de urbanismo relacionados con la integridad urbanística</v>
      </c>
      <c r="AQ26" s="152">
        <f t="shared" si="5"/>
        <v>24</v>
      </c>
      <c r="AR26" s="150"/>
      <c r="AS26" s="118">
        <f t="shared" si="6"/>
        <v>0</v>
      </c>
      <c r="AT26" s="146"/>
    </row>
    <row r="27" spans="1:46" s="78" customFormat="1" ht="135" customHeight="1" x14ac:dyDescent="0.25">
      <c r="A27" s="80">
        <v>11</v>
      </c>
      <c r="B27" s="97" t="s">
        <v>87</v>
      </c>
      <c r="C27" s="97" t="s">
        <v>88</v>
      </c>
      <c r="D27" s="113" t="s">
        <v>107</v>
      </c>
      <c r="E27" s="111">
        <v>0.06</v>
      </c>
      <c r="F27" s="110" t="s">
        <v>76</v>
      </c>
      <c r="G27" s="116" t="s">
        <v>108</v>
      </c>
      <c r="H27" s="97" t="s">
        <v>109</v>
      </c>
      <c r="I27" s="104">
        <v>20</v>
      </c>
      <c r="J27" s="104" t="s">
        <v>52</v>
      </c>
      <c r="K27" s="104" t="s">
        <v>110</v>
      </c>
      <c r="L27" s="114">
        <v>6</v>
      </c>
      <c r="M27" s="114">
        <v>6</v>
      </c>
      <c r="N27" s="114">
        <v>6</v>
      </c>
      <c r="O27" s="114">
        <v>6</v>
      </c>
      <c r="P27" s="115">
        <f>+SUM(L27:O27)</f>
        <v>24</v>
      </c>
      <c r="Q27" s="104" t="s">
        <v>54</v>
      </c>
      <c r="R27" s="104" t="s">
        <v>102</v>
      </c>
      <c r="S27" s="104" t="s">
        <v>94</v>
      </c>
      <c r="T27" s="110" t="s">
        <v>263</v>
      </c>
      <c r="U27" s="79"/>
      <c r="V27" s="152">
        <f t="shared" si="0"/>
        <v>6</v>
      </c>
      <c r="W27" s="79">
        <v>1</v>
      </c>
      <c r="X27" s="118">
        <f t="shared" ref="X27:X28" si="11">W27/V27</f>
        <v>0.16666666666666666</v>
      </c>
      <c r="Y27" s="156" t="s">
        <v>251</v>
      </c>
      <c r="Z27" s="143" t="s">
        <v>250</v>
      </c>
      <c r="AA27" s="153">
        <f t="shared" si="1"/>
        <v>6</v>
      </c>
      <c r="AB27" s="154">
        <v>4</v>
      </c>
      <c r="AC27" s="118">
        <f t="shared" si="7"/>
        <v>0.66666666666666663</v>
      </c>
      <c r="AD27" s="79" t="s">
        <v>278</v>
      </c>
      <c r="AE27" s="157" t="s">
        <v>279</v>
      </c>
      <c r="AF27" s="152">
        <f t="shared" si="2"/>
        <v>6</v>
      </c>
      <c r="AG27" s="79"/>
      <c r="AH27" s="118">
        <f t="shared" si="10"/>
        <v>0</v>
      </c>
      <c r="AI27" s="79"/>
      <c r="AJ27" s="79"/>
      <c r="AK27" s="152">
        <f t="shared" si="3"/>
        <v>6</v>
      </c>
      <c r="AL27" s="142"/>
      <c r="AM27" s="118">
        <f t="shared" si="8"/>
        <v>0</v>
      </c>
      <c r="AN27" s="146"/>
      <c r="AO27" s="79"/>
      <c r="AP27" s="104" t="str">
        <f t="shared" si="4"/>
        <v>Cantidad de acciones de control de operativos en materia de urbanismo relacionados con espacio público</v>
      </c>
      <c r="AQ27" s="152">
        <f t="shared" si="5"/>
        <v>24</v>
      </c>
      <c r="AR27" s="150"/>
      <c r="AS27" s="118">
        <f t="shared" si="6"/>
        <v>0</v>
      </c>
      <c r="AT27" s="146"/>
    </row>
    <row r="28" spans="1:46" s="78" customFormat="1" ht="121.5" customHeight="1" x14ac:dyDescent="0.25">
      <c r="A28" s="80">
        <v>12</v>
      </c>
      <c r="B28" s="97" t="s">
        <v>111</v>
      </c>
      <c r="C28" s="97" t="s">
        <v>112</v>
      </c>
      <c r="D28" s="113" t="s">
        <v>113</v>
      </c>
      <c r="E28" s="111">
        <v>7.0000000000000007E-2</v>
      </c>
      <c r="F28" s="104" t="s">
        <v>76</v>
      </c>
      <c r="G28" s="117" t="s">
        <v>114</v>
      </c>
      <c r="H28" s="117" t="s">
        <v>115</v>
      </c>
      <c r="I28" s="111">
        <v>0.83</v>
      </c>
      <c r="J28" s="104" t="s">
        <v>116</v>
      </c>
      <c r="K28" s="104" t="s">
        <v>117</v>
      </c>
      <c r="L28" s="118">
        <v>1</v>
      </c>
      <c r="M28" s="118">
        <v>1</v>
      </c>
      <c r="N28" s="118">
        <v>1</v>
      </c>
      <c r="O28" s="118">
        <v>1</v>
      </c>
      <c r="P28" s="119">
        <v>1</v>
      </c>
      <c r="Q28" s="104" t="s">
        <v>54</v>
      </c>
      <c r="R28" s="104" t="s">
        <v>118</v>
      </c>
      <c r="S28" s="104" t="s">
        <v>94</v>
      </c>
      <c r="T28" s="104" t="s">
        <v>119</v>
      </c>
      <c r="U28" s="79"/>
      <c r="V28" s="111">
        <f t="shared" si="0"/>
        <v>1</v>
      </c>
      <c r="W28" s="142">
        <v>0.88</v>
      </c>
      <c r="X28" s="118">
        <f t="shared" si="11"/>
        <v>0.88</v>
      </c>
      <c r="Y28" s="143" t="s">
        <v>253</v>
      </c>
      <c r="Z28" s="143" t="s">
        <v>252</v>
      </c>
      <c r="AA28" s="144">
        <f t="shared" si="1"/>
        <v>1</v>
      </c>
      <c r="AB28" s="145">
        <v>0.88</v>
      </c>
      <c r="AC28" s="118">
        <f t="shared" si="7"/>
        <v>0.88</v>
      </c>
      <c r="AD28" s="79" t="s">
        <v>280</v>
      </c>
      <c r="AE28" s="79" t="s">
        <v>281</v>
      </c>
      <c r="AF28" s="111">
        <f t="shared" si="2"/>
        <v>1</v>
      </c>
      <c r="AG28" s="79"/>
      <c r="AH28" s="118">
        <f t="shared" si="10"/>
        <v>0</v>
      </c>
      <c r="AI28" s="79"/>
      <c r="AJ28" s="79"/>
      <c r="AK28" s="111">
        <f t="shared" si="3"/>
        <v>1</v>
      </c>
      <c r="AL28" s="142"/>
      <c r="AM28" s="118">
        <f t="shared" si="8"/>
        <v>0</v>
      </c>
      <c r="AN28" s="146"/>
      <c r="AO28" s="79"/>
      <c r="AP28" s="104" t="str">
        <f t="shared" si="4"/>
        <v>Porcentaje del lineamientos de gestión de TIC Impartidas por la DTI del nivel central Cumplidas</v>
      </c>
      <c r="AQ28" s="111">
        <f t="shared" si="5"/>
        <v>1</v>
      </c>
      <c r="AR28" s="150"/>
      <c r="AS28" s="118">
        <f t="shared" si="6"/>
        <v>0</v>
      </c>
      <c r="AT28" s="146"/>
    </row>
    <row r="29" spans="1:46" s="129" customFormat="1" ht="75" customHeight="1" x14ac:dyDescent="0.25">
      <c r="A29" s="120">
        <v>13</v>
      </c>
      <c r="B29" s="121" t="s">
        <v>66</v>
      </c>
      <c r="C29" s="121" t="s">
        <v>120</v>
      </c>
      <c r="D29" s="122" t="s">
        <v>121</v>
      </c>
      <c r="E29" s="123">
        <v>0.04</v>
      </c>
      <c r="F29" s="124" t="s">
        <v>122</v>
      </c>
      <c r="G29" s="125" t="s">
        <v>123</v>
      </c>
      <c r="H29" s="125" t="s">
        <v>124</v>
      </c>
      <c r="I29" s="124">
        <v>1</v>
      </c>
      <c r="J29" s="124" t="s">
        <v>52</v>
      </c>
      <c r="K29" s="125" t="s">
        <v>125</v>
      </c>
      <c r="L29" s="124">
        <v>0</v>
      </c>
      <c r="M29" s="124">
        <v>0</v>
      </c>
      <c r="N29" s="124">
        <v>1</v>
      </c>
      <c r="O29" s="124">
        <v>0</v>
      </c>
      <c r="P29" s="126">
        <f>+SUM(L29:O29)</f>
        <v>1</v>
      </c>
      <c r="Q29" s="124" t="s">
        <v>54</v>
      </c>
      <c r="R29" s="124" t="s">
        <v>126</v>
      </c>
      <c r="S29" s="124" t="s">
        <v>127</v>
      </c>
      <c r="T29" s="127" t="s">
        <v>128</v>
      </c>
      <c r="U29" s="128"/>
      <c r="V29" s="158">
        <f t="shared" si="0"/>
        <v>0</v>
      </c>
      <c r="W29" s="159">
        <v>0</v>
      </c>
      <c r="X29" s="130" t="s">
        <v>238</v>
      </c>
      <c r="Y29" s="130" t="s">
        <v>238</v>
      </c>
      <c r="Z29" s="130" t="s">
        <v>238</v>
      </c>
      <c r="AA29" s="130" t="s">
        <v>238</v>
      </c>
      <c r="AB29" s="130" t="s">
        <v>238</v>
      </c>
      <c r="AC29" s="130" t="s">
        <v>238</v>
      </c>
      <c r="AD29" s="130" t="s">
        <v>238</v>
      </c>
      <c r="AE29" s="130" t="s">
        <v>238</v>
      </c>
      <c r="AF29" s="160">
        <f t="shared" si="2"/>
        <v>1</v>
      </c>
      <c r="AG29" s="128"/>
      <c r="AH29" s="130">
        <f t="shared" si="10"/>
        <v>0</v>
      </c>
      <c r="AI29" s="128"/>
      <c r="AJ29" s="128"/>
      <c r="AK29" s="133">
        <f t="shared" si="3"/>
        <v>0</v>
      </c>
      <c r="AL29" s="161"/>
      <c r="AM29" s="130" t="s">
        <v>238</v>
      </c>
      <c r="AN29" s="162"/>
      <c r="AO29" s="128"/>
      <c r="AP29" s="124" t="str">
        <f t="shared" si="4"/>
        <v>Propuesta de buena práctica de gestión registrada  por proceso o Alcaldía Local en la herramienta de gestión del conocimiento (AGORA).</v>
      </c>
      <c r="AQ29" s="160">
        <f t="shared" si="5"/>
        <v>1</v>
      </c>
      <c r="AR29" s="163"/>
      <c r="AS29" s="130">
        <f t="shared" si="6"/>
        <v>0</v>
      </c>
      <c r="AT29" s="162"/>
    </row>
    <row r="30" spans="1:46" s="129" customFormat="1" ht="75" customHeight="1" x14ac:dyDescent="0.25">
      <c r="A30" s="120">
        <v>14</v>
      </c>
      <c r="B30" s="121" t="s">
        <v>66</v>
      </c>
      <c r="C30" s="121" t="s">
        <v>120</v>
      </c>
      <c r="D30" s="122" t="s">
        <v>129</v>
      </c>
      <c r="E30" s="123">
        <v>0.04</v>
      </c>
      <c r="F30" s="124" t="s">
        <v>122</v>
      </c>
      <c r="G30" s="125" t="s">
        <v>130</v>
      </c>
      <c r="H30" s="125" t="s">
        <v>266</v>
      </c>
      <c r="I30" s="124" t="s">
        <v>131</v>
      </c>
      <c r="J30" s="124" t="s">
        <v>116</v>
      </c>
      <c r="K30" s="125" t="s">
        <v>132</v>
      </c>
      <c r="L30" s="130">
        <v>1</v>
      </c>
      <c r="M30" s="130">
        <v>1</v>
      </c>
      <c r="N30" s="130">
        <v>1</v>
      </c>
      <c r="O30" s="130">
        <v>1</v>
      </c>
      <c r="P30" s="131">
        <v>1</v>
      </c>
      <c r="Q30" s="124" t="s">
        <v>54</v>
      </c>
      <c r="R30" s="124" t="s">
        <v>133</v>
      </c>
      <c r="S30" s="124" t="s">
        <v>127</v>
      </c>
      <c r="T30" s="124" t="s">
        <v>134</v>
      </c>
      <c r="U30" s="128"/>
      <c r="V30" s="133">
        <f t="shared" si="0"/>
        <v>1</v>
      </c>
      <c r="W30" s="161">
        <v>1</v>
      </c>
      <c r="X30" s="130">
        <f>W30/V30</f>
        <v>1</v>
      </c>
      <c r="Y30" s="164" t="s">
        <v>254</v>
      </c>
      <c r="Z30" s="164" t="s">
        <v>282</v>
      </c>
      <c r="AA30" s="165">
        <f t="shared" si="1"/>
        <v>1</v>
      </c>
      <c r="AB30" s="145">
        <v>0.5</v>
      </c>
      <c r="AC30" s="130">
        <f>AB30/AA30</f>
        <v>0.5</v>
      </c>
      <c r="AD30" s="128" t="s">
        <v>283</v>
      </c>
      <c r="AE30" s="164" t="s">
        <v>282</v>
      </c>
      <c r="AF30" s="133">
        <f t="shared" si="2"/>
        <v>1</v>
      </c>
      <c r="AG30" s="128"/>
      <c r="AH30" s="130">
        <f t="shared" si="10"/>
        <v>0</v>
      </c>
      <c r="AI30" s="128"/>
      <c r="AJ30" s="128"/>
      <c r="AK30" s="133">
        <f t="shared" si="3"/>
        <v>1</v>
      </c>
      <c r="AL30" s="161"/>
      <c r="AM30" s="130">
        <f>AL30/AK30</f>
        <v>0</v>
      </c>
      <c r="AN30" s="162"/>
      <c r="AO30" s="128"/>
      <c r="AP30" s="124" t="str">
        <f t="shared" si="4"/>
        <v>Acciones correctivas documentadas y vigentes</v>
      </c>
      <c r="AQ30" s="133">
        <f t="shared" si="5"/>
        <v>1</v>
      </c>
      <c r="AR30" s="163"/>
      <c r="AS30" s="130">
        <f t="shared" si="6"/>
        <v>0</v>
      </c>
      <c r="AT30" s="162"/>
    </row>
    <row r="31" spans="1:46" s="129" customFormat="1" ht="89.25" customHeight="1" x14ac:dyDescent="0.25">
      <c r="A31" s="120">
        <v>15</v>
      </c>
      <c r="B31" s="121" t="s">
        <v>66</v>
      </c>
      <c r="C31" s="121" t="s">
        <v>120</v>
      </c>
      <c r="D31" s="122" t="s">
        <v>135</v>
      </c>
      <c r="E31" s="123">
        <v>0.04</v>
      </c>
      <c r="F31" s="124" t="s">
        <v>122</v>
      </c>
      <c r="G31" s="122" t="s">
        <v>136</v>
      </c>
      <c r="H31" s="122" t="s">
        <v>137</v>
      </c>
      <c r="I31" s="124">
        <v>234</v>
      </c>
      <c r="J31" s="124" t="s">
        <v>52</v>
      </c>
      <c r="K31" s="122" t="s">
        <v>236</v>
      </c>
      <c r="L31" s="130">
        <v>0.3</v>
      </c>
      <c r="M31" s="130">
        <v>0.7</v>
      </c>
      <c r="N31" s="130"/>
      <c r="O31" s="130"/>
      <c r="P31" s="132">
        <v>1</v>
      </c>
      <c r="Q31" s="124" t="s">
        <v>54</v>
      </c>
      <c r="R31" s="124" t="s">
        <v>138</v>
      </c>
      <c r="S31" s="124" t="s">
        <v>127</v>
      </c>
      <c r="T31" s="124" t="s">
        <v>139</v>
      </c>
      <c r="U31" s="128"/>
      <c r="V31" s="133">
        <f t="shared" si="0"/>
        <v>0.3</v>
      </c>
      <c r="W31" s="161">
        <v>0.28000000000000003</v>
      </c>
      <c r="X31" s="130">
        <f>W31/V31</f>
        <v>0.93333333333333346</v>
      </c>
      <c r="Y31" s="164" t="s">
        <v>255</v>
      </c>
      <c r="Z31" s="164" t="s">
        <v>256</v>
      </c>
      <c r="AA31" s="165">
        <f t="shared" si="1"/>
        <v>0.7</v>
      </c>
      <c r="AB31" s="149">
        <v>0.4884</v>
      </c>
      <c r="AC31" s="130">
        <f t="shared" ref="AC31:AC32" si="12">AB31/AA31</f>
        <v>0.69771428571428573</v>
      </c>
      <c r="AD31" s="135" t="s">
        <v>286</v>
      </c>
      <c r="AE31" s="135" t="s">
        <v>287</v>
      </c>
      <c r="AF31" s="133">
        <f t="shared" si="2"/>
        <v>0</v>
      </c>
      <c r="AG31" s="128"/>
      <c r="AH31" s="130" t="s">
        <v>238</v>
      </c>
      <c r="AI31" s="128"/>
      <c r="AJ31" s="128"/>
      <c r="AK31" s="133">
        <f t="shared" si="3"/>
        <v>0</v>
      </c>
      <c r="AL31" s="161"/>
      <c r="AM31" s="130" t="s">
        <v>238</v>
      </c>
      <c r="AN31" s="162"/>
      <c r="AO31" s="128"/>
      <c r="AP31" s="124" t="str">
        <f t="shared" si="4"/>
        <v xml:space="preserve">Porcentaje de requerimientos ciudadanos con respuesta de fondo con corte a 31 de diciembre de 2018, según verificación efectuada por el proceso de Servicio a la Ciudadanía </v>
      </c>
      <c r="AQ31" s="133">
        <f t="shared" si="5"/>
        <v>1</v>
      </c>
      <c r="AR31" s="163"/>
      <c r="AS31" s="130">
        <f t="shared" si="6"/>
        <v>0</v>
      </c>
      <c r="AT31" s="162"/>
    </row>
    <row r="32" spans="1:46" s="129" customFormat="1" ht="315" customHeight="1" x14ac:dyDescent="0.25">
      <c r="A32" s="120">
        <v>16</v>
      </c>
      <c r="B32" s="121" t="s">
        <v>66</v>
      </c>
      <c r="C32" s="121" t="s">
        <v>120</v>
      </c>
      <c r="D32" s="122" t="s">
        <v>140</v>
      </c>
      <c r="E32" s="123">
        <v>0.04</v>
      </c>
      <c r="F32" s="124" t="s">
        <v>122</v>
      </c>
      <c r="G32" s="125" t="s">
        <v>141</v>
      </c>
      <c r="H32" s="122" t="s">
        <v>142</v>
      </c>
      <c r="I32" s="127" t="s">
        <v>131</v>
      </c>
      <c r="J32" s="124" t="s">
        <v>116</v>
      </c>
      <c r="K32" s="124" t="s">
        <v>143</v>
      </c>
      <c r="L32" s="133">
        <v>0</v>
      </c>
      <c r="M32" s="133">
        <v>0.7</v>
      </c>
      <c r="N32" s="133">
        <v>0</v>
      </c>
      <c r="O32" s="133">
        <v>0.7</v>
      </c>
      <c r="P32" s="134">
        <v>0.7</v>
      </c>
      <c r="Q32" s="124" t="s">
        <v>54</v>
      </c>
      <c r="R32" s="124" t="s">
        <v>144</v>
      </c>
      <c r="S32" s="124" t="s">
        <v>127</v>
      </c>
      <c r="T32" s="124" t="s">
        <v>145</v>
      </c>
      <c r="U32" s="128"/>
      <c r="V32" s="133">
        <f t="shared" si="0"/>
        <v>0</v>
      </c>
      <c r="W32" s="128"/>
      <c r="X32" s="130" t="s">
        <v>238</v>
      </c>
      <c r="Y32" s="164"/>
      <c r="Z32" s="164"/>
      <c r="AA32" s="165">
        <f t="shared" si="1"/>
        <v>0.7</v>
      </c>
      <c r="AB32" s="145">
        <v>0.38</v>
      </c>
      <c r="AC32" s="130">
        <f t="shared" si="12"/>
        <v>0.54285714285714293</v>
      </c>
      <c r="AD32" s="128" t="s">
        <v>284</v>
      </c>
      <c r="AE32" s="128" t="s">
        <v>285</v>
      </c>
      <c r="AF32" s="133">
        <f t="shared" si="2"/>
        <v>0</v>
      </c>
      <c r="AG32" s="128"/>
      <c r="AH32" s="130" t="s">
        <v>238</v>
      </c>
      <c r="AI32" s="128"/>
      <c r="AJ32" s="128"/>
      <c r="AK32" s="133">
        <f t="shared" si="3"/>
        <v>0.7</v>
      </c>
      <c r="AL32" s="161"/>
      <c r="AM32" s="130">
        <f>AL32/AK32</f>
        <v>0</v>
      </c>
      <c r="AN32" s="162"/>
      <c r="AO32" s="128"/>
      <c r="AP32" s="124" t="str">
        <f t="shared" si="4"/>
        <v>Cumplimiento de criterios ambientales</v>
      </c>
      <c r="AQ32" s="133">
        <f t="shared" si="5"/>
        <v>0.7</v>
      </c>
      <c r="AR32" s="163"/>
      <c r="AS32" s="130">
        <f t="shared" si="6"/>
        <v>0</v>
      </c>
      <c r="AT32" s="162"/>
    </row>
    <row r="33" spans="1:46" s="129" customFormat="1" ht="75" customHeight="1" x14ac:dyDescent="0.25">
      <c r="A33" s="120">
        <v>17</v>
      </c>
      <c r="B33" s="121" t="s">
        <v>66</v>
      </c>
      <c r="C33" s="121" t="s">
        <v>120</v>
      </c>
      <c r="D33" s="122" t="s">
        <v>265</v>
      </c>
      <c r="E33" s="123">
        <v>0.04</v>
      </c>
      <c r="F33" s="124" t="s">
        <v>122</v>
      </c>
      <c r="G33" s="124" t="s">
        <v>146</v>
      </c>
      <c r="H33" s="125" t="s">
        <v>147</v>
      </c>
      <c r="I33" s="124" t="s">
        <v>131</v>
      </c>
      <c r="J33" s="124" t="s">
        <v>116</v>
      </c>
      <c r="K33" s="124" t="s">
        <v>148</v>
      </c>
      <c r="L33" s="133">
        <v>0</v>
      </c>
      <c r="M33" s="133">
        <v>0</v>
      </c>
      <c r="N33" s="133">
        <v>0</v>
      </c>
      <c r="O33" s="133">
        <v>0.8</v>
      </c>
      <c r="P33" s="134">
        <v>0.8</v>
      </c>
      <c r="Q33" s="124" t="s">
        <v>54</v>
      </c>
      <c r="R33" s="124" t="s">
        <v>144</v>
      </c>
      <c r="S33" s="124" t="s">
        <v>127</v>
      </c>
      <c r="T33" s="124" t="s">
        <v>144</v>
      </c>
      <c r="U33" s="128"/>
      <c r="V33" s="133">
        <f t="shared" si="0"/>
        <v>0</v>
      </c>
      <c r="W33" s="128">
        <v>0</v>
      </c>
      <c r="X33" s="130" t="s">
        <v>238</v>
      </c>
      <c r="Y33" s="130" t="s">
        <v>238</v>
      </c>
      <c r="Z33" s="130" t="s">
        <v>238</v>
      </c>
      <c r="AA33" s="130" t="s">
        <v>238</v>
      </c>
      <c r="AB33" s="130" t="s">
        <v>238</v>
      </c>
      <c r="AC33" s="130" t="s">
        <v>238</v>
      </c>
      <c r="AD33" s="130" t="s">
        <v>238</v>
      </c>
      <c r="AE33" s="130" t="s">
        <v>238</v>
      </c>
      <c r="AF33" s="130" t="s">
        <v>238</v>
      </c>
      <c r="AG33" s="130" t="s">
        <v>238</v>
      </c>
      <c r="AH33" s="130" t="s">
        <v>238</v>
      </c>
      <c r="AI33" s="130" t="s">
        <v>238</v>
      </c>
      <c r="AJ33" s="130" t="s">
        <v>238</v>
      </c>
      <c r="AK33" s="133">
        <f t="shared" si="3"/>
        <v>0.8</v>
      </c>
      <c r="AL33" s="161"/>
      <c r="AM33" s="130">
        <f>AL33/AK33</f>
        <v>0</v>
      </c>
      <c r="AN33" s="162"/>
      <c r="AO33" s="128"/>
      <c r="AP33" s="124" t="str">
        <f t="shared" si="4"/>
        <v>Nivel de conocimientos de MIPG</v>
      </c>
      <c r="AQ33" s="133">
        <f t="shared" si="5"/>
        <v>0.8</v>
      </c>
      <c r="AR33" s="163"/>
      <c r="AS33" s="130">
        <f t="shared" si="6"/>
        <v>0</v>
      </c>
      <c r="AT33" s="162"/>
    </row>
    <row r="34" spans="1:46" ht="55.5" customHeight="1" thickBot="1" x14ac:dyDescent="0.3">
      <c r="A34" s="64"/>
      <c r="B34" s="195" t="s">
        <v>149</v>
      </c>
      <c r="C34" s="196"/>
      <c r="D34" s="196"/>
      <c r="E34" s="83">
        <f>SUM(E17:E33)</f>
        <v>1.0000000000000004</v>
      </c>
      <c r="F34" s="77"/>
      <c r="G34" s="81"/>
      <c r="H34" s="82"/>
      <c r="I34" s="82"/>
      <c r="J34" s="82"/>
      <c r="K34" s="82"/>
      <c r="L34" s="82"/>
      <c r="M34" s="82"/>
      <c r="N34" s="82"/>
      <c r="O34" s="82"/>
      <c r="P34" s="52"/>
      <c r="Q34" s="82"/>
      <c r="R34" s="82"/>
      <c r="S34" s="82"/>
      <c r="T34" s="82"/>
      <c r="U34" s="82"/>
      <c r="V34" s="204" t="s">
        <v>237</v>
      </c>
      <c r="W34" s="204"/>
      <c r="X34" s="136">
        <f>AVERAGE(X17:X33)</f>
        <v>0.87250000000000005</v>
      </c>
      <c r="Y34" s="137"/>
      <c r="Z34" s="82"/>
      <c r="AA34" s="221" t="s">
        <v>240</v>
      </c>
      <c r="AB34" s="221"/>
      <c r="AC34" s="138">
        <f>AVERAGE(AC17:AC33)</f>
        <v>0.71722031746031745</v>
      </c>
      <c r="AD34" s="137"/>
      <c r="AE34" s="82"/>
      <c r="AF34" s="204" t="s">
        <v>241</v>
      </c>
      <c r="AG34" s="204"/>
      <c r="AH34" s="137">
        <f>AVERAGE(AH17:AH22)</f>
        <v>0</v>
      </c>
      <c r="AI34" s="137"/>
      <c r="AJ34" s="139"/>
      <c r="AK34" s="203" t="s">
        <v>242</v>
      </c>
      <c r="AL34" s="203"/>
      <c r="AM34" s="137">
        <f>AVERAGE(AM17:AM22)</f>
        <v>0</v>
      </c>
      <c r="AN34" s="137"/>
      <c r="AO34" s="199" t="s">
        <v>243</v>
      </c>
      <c r="AP34" s="200"/>
      <c r="AQ34" s="201"/>
      <c r="AR34" s="140">
        <f>AVERAGE(AS17:AS33)</f>
        <v>0</v>
      </c>
      <c r="AS34" s="140"/>
      <c r="AT34" s="141"/>
    </row>
    <row r="35" spans="1:46" ht="15.75" customHeight="1" x14ac:dyDescent="0.25">
      <c r="A35" s="3"/>
      <c r="B35" s="6"/>
      <c r="C35" s="6"/>
      <c r="D35" s="70"/>
      <c r="E35" s="6"/>
      <c r="F35" s="6"/>
      <c r="G35" s="6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1"/>
      <c r="T35" s="1"/>
      <c r="U35" s="1"/>
      <c r="V35" s="170"/>
      <c r="W35" s="170"/>
      <c r="X35" s="47"/>
      <c r="Y35" s="10"/>
      <c r="Z35" s="10"/>
      <c r="AA35" s="170"/>
      <c r="AB35" s="170"/>
      <c r="AC35" s="47"/>
      <c r="AD35" s="10"/>
      <c r="AE35" s="10"/>
      <c r="AF35" s="170"/>
      <c r="AG35" s="170"/>
      <c r="AH35" s="47"/>
      <c r="AI35" s="10"/>
      <c r="AJ35" s="10"/>
      <c r="AK35" s="170"/>
      <c r="AL35" s="170"/>
      <c r="AM35" s="47"/>
      <c r="AN35" s="10"/>
      <c r="AO35" s="10"/>
      <c r="AP35" s="193"/>
      <c r="AQ35" s="193"/>
      <c r="AR35" s="193"/>
      <c r="AS35" s="47"/>
      <c r="AT35" s="10"/>
    </row>
    <row r="36" spans="1:46" ht="15.75" customHeight="1" thickBot="1" x14ac:dyDescent="0.3">
      <c r="A36" s="3"/>
      <c r="B36" s="6"/>
      <c r="C36" s="6"/>
      <c r="D36" s="70"/>
      <c r="E36" s="6"/>
      <c r="F36" s="6"/>
      <c r="G36" s="6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1"/>
      <c r="T36" s="1"/>
      <c r="U36" s="1"/>
      <c r="V36" s="170"/>
      <c r="W36" s="170"/>
      <c r="X36" s="50"/>
      <c r="Y36" s="10"/>
      <c r="Z36" s="10"/>
      <c r="AA36" s="170"/>
      <c r="AB36" s="170"/>
      <c r="AC36" s="50"/>
      <c r="AD36" s="10"/>
      <c r="AE36" s="10"/>
      <c r="AF36" s="170"/>
      <c r="AG36" s="170"/>
      <c r="AH36" s="51"/>
      <c r="AI36" s="10"/>
      <c r="AJ36" s="10"/>
      <c r="AK36" s="170"/>
      <c r="AL36" s="170"/>
      <c r="AM36" s="51"/>
      <c r="AN36" s="10"/>
      <c r="AO36" s="10"/>
      <c r="AP36" s="170"/>
      <c r="AQ36" s="170"/>
      <c r="AR36" s="170"/>
      <c r="AS36" s="51"/>
      <c r="AT36" s="10"/>
    </row>
    <row r="37" spans="1:46" ht="29.25" customHeight="1" x14ac:dyDescent="0.25">
      <c r="A37" s="3"/>
      <c r="B37" s="211" t="s">
        <v>150</v>
      </c>
      <c r="C37" s="212"/>
      <c r="D37" s="213"/>
      <c r="E37" s="49"/>
      <c r="F37" s="171" t="s">
        <v>151</v>
      </c>
      <c r="G37" s="172"/>
      <c r="H37" s="172"/>
      <c r="I37" s="173"/>
      <c r="J37" s="171" t="s">
        <v>152</v>
      </c>
      <c r="K37" s="172"/>
      <c r="L37" s="172"/>
      <c r="M37" s="172"/>
      <c r="N37" s="172"/>
      <c r="O37" s="172"/>
      <c r="P37" s="173"/>
      <c r="Q37" s="7"/>
      <c r="R37" s="7"/>
      <c r="S37" s="1"/>
      <c r="T37" s="1"/>
      <c r="U37" s="1"/>
      <c r="V37" s="170"/>
      <c r="W37" s="170"/>
      <c r="X37" s="50"/>
      <c r="Y37" s="10"/>
      <c r="Z37" s="10"/>
      <c r="AA37" s="170"/>
      <c r="AB37" s="170"/>
      <c r="AC37" s="50"/>
      <c r="AD37" s="10"/>
      <c r="AE37" s="10"/>
      <c r="AF37" s="170"/>
      <c r="AG37" s="170"/>
      <c r="AH37" s="51"/>
      <c r="AI37" s="10"/>
      <c r="AJ37" s="10"/>
      <c r="AK37" s="170"/>
      <c r="AL37" s="170"/>
      <c r="AM37" s="51"/>
      <c r="AN37" s="10"/>
      <c r="AO37" s="10"/>
      <c r="AP37" s="170"/>
      <c r="AQ37" s="170"/>
      <c r="AR37" s="170"/>
      <c r="AS37" s="51"/>
      <c r="AT37" s="10"/>
    </row>
    <row r="38" spans="1:46" ht="51" customHeight="1" x14ac:dyDescent="0.25">
      <c r="A38" s="3"/>
      <c r="B38" s="225" t="s">
        <v>153</v>
      </c>
      <c r="C38" s="226"/>
      <c r="D38" s="71"/>
      <c r="E38" s="85"/>
      <c r="F38" s="222" t="s">
        <v>153</v>
      </c>
      <c r="G38" s="223"/>
      <c r="H38" s="223"/>
      <c r="I38" s="224"/>
      <c r="J38" s="222" t="s">
        <v>153</v>
      </c>
      <c r="K38" s="223"/>
      <c r="L38" s="223"/>
      <c r="M38" s="223"/>
      <c r="N38" s="223"/>
      <c r="O38" s="223"/>
      <c r="P38" s="224"/>
      <c r="Q38" s="7"/>
      <c r="R38" s="7"/>
      <c r="S38" s="1"/>
      <c r="T38" s="1"/>
      <c r="U38" s="1"/>
      <c r="V38" s="192"/>
      <c r="W38" s="192"/>
      <c r="X38" s="47"/>
      <c r="Y38" s="10"/>
      <c r="Z38" s="10"/>
      <c r="AA38" s="192"/>
      <c r="AB38" s="192"/>
      <c r="AC38" s="47"/>
      <c r="AD38" s="10"/>
      <c r="AE38" s="10"/>
      <c r="AF38" s="192"/>
      <c r="AG38" s="192"/>
      <c r="AH38" s="47"/>
      <c r="AI38" s="10"/>
      <c r="AJ38" s="10"/>
      <c r="AK38" s="192"/>
      <c r="AL38" s="192"/>
      <c r="AM38" s="47"/>
      <c r="AN38" s="10"/>
      <c r="AO38" s="10"/>
      <c r="AP38" s="192"/>
      <c r="AQ38" s="192"/>
      <c r="AR38" s="192"/>
      <c r="AS38" s="47"/>
      <c r="AT38" s="10"/>
    </row>
    <row r="39" spans="1:46" ht="30" customHeight="1" x14ac:dyDescent="0.25">
      <c r="A39" s="3"/>
      <c r="B39" s="218"/>
      <c r="C39" s="219"/>
      <c r="D39" s="71"/>
      <c r="E39" s="86"/>
      <c r="F39" s="171"/>
      <c r="G39" s="172"/>
      <c r="H39" s="171"/>
      <c r="I39" s="172"/>
      <c r="J39" s="171"/>
      <c r="K39" s="172"/>
      <c r="L39" s="172"/>
      <c r="M39" s="172"/>
      <c r="N39" s="172"/>
      <c r="O39" s="172"/>
      <c r="P39" s="173"/>
      <c r="Q39" s="7"/>
      <c r="R39" s="7"/>
      <c r="S39" s="1"/>
      <c r="T39" s="1"/>
      <c r="U39" s="1"/>
      <c r="V39" s="1"/>
      <c r="W39" s="1"/>
      <c r="X39" s="8"/>
      <c r="Y39" s="1"/>
      <c r="Z39" s="1"/>
      <c r="AA39" s="1"/>
      <c r="AB39" s="1"/>
      <c r="AC39" s="8"/>
      <c r="AD39" s="1"/>
      <c r="AE39" s="1"/>
      <c r="AF39" s="1"/>
      <c r="AG39" s="1"/>
      <c r="AH39" s="8"/>
      <c r="AI39" s="1"/>
      <c r="AJ39" s="1"/>
      <c r="AK39" s="1"/>
      <c r="AL39" s="1"/>
      <c r="AM39" s="8"/>
      <c r="AN39" s="1"/>
      <c r="AO39" s="1"/>
      <c r="AP39" s="1"/>
      <c r="AQ39" s="1"/>
      <c r="AR39" s="1"/>
      <c r="AS39" s="8"/>
      <c r="AT39" s="1"/>
    </row>
    <row r="40" spans="1:46" x14ac:dyDescent="0.25">
      <c r="A40" s="3"/>
      <c r="B40" s="218"/>
      <c r="C40" s="219"/>
      <c r="D40" s="71"/>
      <c r="E40" s="86"/>
      <c r="F40" s="171"/>
      <c r="G40" s="172"/>
      <c r="H40" s="172"/>
      <c r="I40" s="173"/>
      <c r="J40" s="218"/>
      <c r="K40" s="219"/>
      <c r="L40" s="219"/>
      <c r="M40" s="219"/>
      <c r="N40" s="219"/>
      <c r="O40" s="219"/>
      <c r="P40" s="220"/>
      <c r="Q40" s="7"/>
      <c r="R40" s="7"/>
      <c r="S40" s="1"/>
      <c r="T40" s="1"/>
      <c r="U40" s="1"/>
      <c r="V40" s="1"/>
      <c r="W40" s="1"/>
      <c r="X40" s="8"/>
      <c r="Y40" s="1"/>
      <c r="Z40" s="1"/>
      <c r="AA40" s="1"/>
      <c r="AB40" s="1"/>
      <c r="AC40" s="8"/>
      <c r="AD40" s="1"/>
      <c r="AE40" s="1"/>
      <c r="AF40" s="1"/>
      <c r="AG40" s="1"/>
      <c r="AH40" s="8"/>
      <c r="AI40" s="1"/>
      <c r="AJ40" s="1"/>
      <c r="AK40" s="1"/>
      <c r="AL40" s="1"/>
      <c r="AM40" s="8"/>
      <c r="AN40" s="1"/>
      <c r="AO40" s="1"/>
      <c r="AP40" s="1"/>
      <c r="AQ40" s="1"/>
      <c r="AR40" s="1"/>
      <c r="AS40" s="8"/>
      <c r="AT40" s="1"/>
    </row>
    <row r="41" spans="1:46" x14ac:dyDescent="0.25"/>
    <row r="42" spans="1:46" x14ac:dyDescent="0.25"/>
    <row r="43" spans="1:46" x14ac:dyDescent="0.25"/>
    <row r="44" spans="1:46" x14ac:dyDescent="0.25"/>
    <row r="45" spans="1:46" x14ac:dyDescent="0.25"/>
    <row r="46" spans="1:46" x14ac:dyDescent="0.25"/>
    <row r="47" spans="1:46" x14ac:dyDescent="0.25"/>
    <row r="48" spans="1:46" x14ac:dyDescent="0.25"/>
    <row r="49" x14ac:dyDescent="0.25"/>
    <row r="50" x14ac:dyDescent="0.25"/>
    <row r="51" x14ac:dyDescent="0.25"/>
    <row r="52" x14ac:dyDescent="0.25"/>
    <row r="53" x14ac:dyDescent="0.25"/>
    <row r="54" x14ac:dyDescent="0.25"/>
    <row r="55" x14ac:dyDescent="0.25"/>
    <row r="56" x14ac:dyDescent="0.25"/>
    <row r="57" x14ac:dyDescent="0.25"/>
    <row r="58" x14ac:dyDescent="0.25"/>
    <row r="59" x14ac:dyDescent="0.25"/>
    <row r="60" x14ac:dyDescent="0.25"/>
    <row r="61" x14ac:dyDescent="0.25"/>
    <row r="62" x14ac:dyDescent="0.25"/>
    <row r="63" x14ac:dyDescent="0.25"/>
    <row r="64" x14ac:dyDescent="0.25"/>
    <row r="65" x14ac:dyDescent="0.25"/>
    <row r="66" x14ac:dyDescent="0.25"/>
    <row r="67" x14ac:dyDescent="0.25"/>
    <row r="68" x14ac:dyDescent="0.25"/>
    <row r="69" x14ac:dyDescent="0.25"/>
    <row r="70" x14ac:dyDescent="0.25"/>
    <row r="71" x14ac:dyDescent="0.25"/>
    <row r="72" x14ac:dyDescent="0.25"/>
    <row r="73" x14ac:dyDescent="0.25"/>
    <row r="74" x14ac:dyDescent="0.25"/>
    <row r="75" x14ac:dyDescent="0.25"/>
    <row r="76" x14ac:dyDescent="0.25"/>
    <row r="77" x14ac:dyDescent="0.25"/>
    <row r="78" x14ac:dyDescent="0.25"/>
    <row r="79" x14ac:dyDescent="0.25"/>
    <row r="80" x14ac:dyDescent="0.25"/>
    <row r="81" x14ac:dyDescent="0.25"/>
    <row r="82" x14ac:dyDescent="0.25"/>
    <row r="83" x14ac:dyDescent="0.25"/>
    <row r="84" x14ac:dyDescent="0.25"/>
    <row r="85" x14ac:dyDescent="0.25"/>
    <row r="86" x14ac:dyDescent="0.25"/>
    <row r="87" x14ac:dyDescent="0.25"/>
    <row r="88" x14ac:dyDescent="0.25"/>
    <row r="89" x14ac:dyDescent="0.25"/>
    <row r="90" x14ac:dyDescent="0.25"/>
    <row r="91" x14ac:dyDescent="0.25"/>
    <row r="92" x14ac:dyDescent="0.25"/>
    <row r="93" x14ac:dyDescent="0.25"/>
    <row r="94" x14ac:dyDescent="0.25"/>
    <row r="95" x14ac:dyDescent="0.25"/>
    <row r="96" x14ac:dyDescent="0.25"/>
    <row r="97" x14ac:dyDescent="0.25"/>
    <row r="98" x14ac:dyDescent="0.25"/>
    <row r="99" x14ac:dyDescent="0.25"/>
    <row r="100" x14ac:dyDescent="0.25"/>
    <row r="101" x14ac:dyDescent="0.25"/>
    <row r="102" x14ac:dyDescent="0.25"/>
    <row r="103" x14ac:dyDescent="0.25"/>
    <row r="104" x14ac:dyDescent="0.25"/>
    <row r="105" x14ac:dyDescent="0.25"/>
    <row r="106" x14ac:dyDescent="0.25"/>
    <row r="107" x14ac:dyDescent="0.25"/>
    <row r="108" x14ac:dyDescent="0.25"/>
    <row r="109" x14ac:dyDescent="0.25"/>
    <row r="110" x14ac:dyDescent="0.25"/>
    <row r="111" x14ac:dyDescent="0.25"/>
    <row r="112" x14ac:dyDescent="0.25"/>
    <row r="113" x14ac:dyDescent="0.25"/>
    <row r="114" x14ac:dyDescent="0.25"/>
    <row r="115" x14ac:dyDescent="0.25"/>
    <row r="116" x14ac:dyDescent="0.25"/>
    <row r="117" x14ac:dyDescent="0.25"/>
    <row r="118" x14ac:dyDescent="0.25"/>
    <row r="119" x14ac:dyDescent="0.25"/>
  </sheetData>
  <sheetProtection algorithmName="SHA-512" hashValue="mDtoI3tkx1+xwEP4PO4rtV3JuXTSehlhR5M8v9MGCbbJeKxS2jTEEjQRI4XAFPAitaQezR41E7FRFUQ7FLXYGQ==" saltValue="dgR4EJSTezzsAI+0pgAsDA==" spinCount="100000" sheet="1" objects="1" scenarios="1"/>
  <mergeCells count="110">
    <mergeCell ref="AP7:AT7"/>
    <mergeCell ref="AK10:AL10"/>
    <mergeCell ref="AF8:AJ8"/>
    <mergeCell ref="AK8:AO8"/>
    <mergeCell ref="D10:K10"/>
    <mergeCell ref="L10:O10"/>
    <mergeCell ref="D12:U13"/>
    <mergeCell ref="AA10:AB10"/>
    <mergeCell ref="V12:Z12"/>
    <mergeCell ref="AA12:AE12"/>
    <mergeCell ref="AF7:AJ7"/>
    <mergeCell ref="AF13:AJ13"/>
    <mergeCell ref="E7:H7"/>
    <mergeCell ref="E8:H8"/>
    <mergeCell ref="E9:H9"/>
    <mergeCell ref="AP14:AR14"/>
    <mergeCell ref="AO14:AO15"/>
    <mergeCell ref="AH14:AH15"/>
    <mergeCell ref="AI14:AI15"/>
    <mergeCell ref="AJ14:AJ15"/>
    <mergeCell ref="AP8:AT8"/>
    <mergeCell ref="AP10:AR10"/>
    <mergeCell ref="AS14:AS15"/>
    <mergeCell ref="AT14:AT15"/>
    <mergeCell ref="AN14:AN15"/>
    <mergeCell ref="AM14:AM15"/>
    <mergeCell ref="AK14:AL14"/>
    <mergeCell ref="AK13:AO13"/>
    <mergeCell ref="AP13:AT13"/>
    <mergeCell ref="AK12:AO12"/>
    <mergeCell ref="AP12:AT12"/>
    <mergeCell ref="AF12:AJ12"/>
    <mergeCell ref="AF10:AG10"/>
    <mergeCell ref="B40:C40"/>
    <mergeCell ref="F40:I40"/>
    <mergeCell ref="J40:P40"/>
    <mergeCell ref="AA34:AB34"/>
    <mergeCell ref="AC14:AC15"/>
    <mergeCell ref="AF37:AG37"/>
    <mergeCell ref="AA38:AB38"/>
    <mergeCell ref="J38:P38"/>
    <mergeCell ref="F38:I38"/>
    <mergeCell ref="V38:W38"/>
    <mergeCell ref="B39:C39"/>
    <mergeCell ref="F39:G39"/>
    <mergeCell ref="H39:I39"/>
    <mergeCell ref="J39:P39"/>
    <mergeCell ref="AF38:AG38"/>
    <mergeCell ref="B38:C38"/>
    <mergeCell ref="X14:X15"/>
    <mergeCell ref="Y14:Y15"/>
    <mergeCell ref="AF14:AG14"/>
    <mergeCell ref="AA14:AB14"/>
    <mergeCell ref="AF36:AG36"/>
    <mergeCell ref="AA36:AB36"/>
    <mergeCell ref="F37:I37"/>
    <mergeCell ref="AP38:AR38"/>
    <mergeCell ref="AP36:AR36"/>
    <mergeCell ref="AK36:AL36"/>
    <mergeCell ref="AF35:AG35"/>
    <mergeCell ref="AK35:AL35"/>
    <mergeCell ref="AP35:AR35"/>
    <mergeCell ref="C15:C16"/>
    <mergeCell ref="B34:D34"/>
    <mergeCell ref="AD14:AD15"/>
    <mergeCell ref="AE14:AE15"/>
    <mergeCell ref="AO34:AQ34"/>
    <mergeCell ref="V35:W35"/>
    <mergeCell ref="V14:W14"/>
    <mergeCell ref="AK34:AL34"/>
    <mergeCell ref="AK38:AL38"/>
    <mergeCell ref="AP37:AR37"/>
    <mergeCell ref="V34:W34"/>
    <mergeCell ref="AF34:AG34"/>
    <mergeCell ref="A12:B14"/>
    <mergeCell ref="AA35:AB35"/>
    <mergeCell ref="V36:W36"/>
    <mergeCell ref="B37:D37"/>
    <mergeCell ref="D14:S14"/>
    <mergeCell ref="Z14:Z15"/>
    <mergeCell ref="A1:H1"/>
    <mergeCell ref="A2:H2"/>
    <mergeCell ref="I4:X4"/>
    <mergeCell ref="Y4:AE4"/>
    <mergeCell ref="I5:X5"/>
    <mergeCell ref="Y5:AE5"/>
    <mergeCell ref="I6:X6"/>
    <mergeCell ref="Y6:AE6"/>
    <mergeCell ref="I1:X1"/>
    <mergeCell ref="Y1:AE1"/>
    <mergeCell ref="I2:X2"/>
    <mergeCell ref="Y2:AE2"/>
    <mergeCell ref="I3:X3"/>
    <mergeCell ref="Y3:AE3"/>
    <mergeCell ref="C3:H3"/>
    <mergeCell ref="E4:H4"/>
    <mergeCell ref="E5:H5"/>
    <mergeCell ref="E6:H6"/>
    <mergeCell ref="AK37:AL37"/>
    <mergeCell ref="J37:P37"/>
    <mergeCell ref="V37:W37"/>
    <mergeCell ref="AA37:AB37"/>
    <mergeCell ref="I7:X7"/>
    <mergeCell ref="Y7:AE7"/>
    <mergeCell ref="I8:X8"/>
    <mergeCell ref="Y8:AE8"/>
    <mergeCell ref="V10:W10"/>
    <mergeCell ref="V13:Z13"/>
    <mergeCell ref="AA13:AE13"/>
    <mergeCell ref="AK7:AO7"/>
  </mergeCells>
  <conditionalFormatting sqref="AH37:AH38 AM37:AM38 AS37:AS38 AC37:AC38 X37:X38 X34:Y34 AC34:AD34 AH34:AI34 AN34 AR34:AT34 AM17 AM35 X17:X35 AC17:AC35 AH17:AH35 AS17:AS35 X29:Z29 AC29:AE29 X33:Z33 X23:Z23 X19:Z20 X17:Z17 AC33:AJ33">
    <cfRule type="containsText" dxfId="35" priority="303" operator="containsText" text="N/A">
      <formula>NOT(ISERROR(SEARCH("N/A",X17)))</formula>
    </cfRule>
    <cfRule type="cellIs" dxfId="34" priority="304" operator="between">
      <formula>#REF!</formula>
      <formula>#REF!</formula>
    </cfRule>
    <cfRule type="cellIs" dxfId="33" priority="305" operator="between">
      <formula>#REF!</formula>
      <formula>#REF!</formula>
    </cfRule>
    <cfRule type="cellIs" dxfId="32" priority="306" operator="between">
      <formula>#REF!</formula>
      <formula>#REF!</formula>
    </cfRule>
  </conditionalFormatting>
  <conditionalFormatting sqref="AH38 AH35 AM38 AM35 AS38 AS35 AC38 AC35 X38 X35">
    <cfRule type="containsText" dxfId="31" priority="367" operator="containsText" text="N/A">
      <formula>NOT(ISERROR(SEARCH("N/A",X35)))</formula>
    </cfRule>
    <cfRule type="cellIs" dxfId="30" priority="368" operator="between">
      <formula>$B$13</formula>
      <formula>#REF!</formula>
    </cfRule>
    <cfRule type="cellIs" dxfId="29" priority="369" operator="between">
      <formula>$B$11</formula>
      <formula>#REF!</formula>
    </cfRule>
    <cfRule type="cellIs" dxfId="28" priority="370" operator="between">
      <formula>#REF!</formula>
      <formula>#REF!</formula>
    </cfRule>
  </conditionalFormatting>
  <conditionalFormatting sqref="AS35 AH35 AH38 AM35 AM38 AS38 AC35 AC38 X35 X38">
    <cfRule type="containsText" dxfId="27" priority="407" operator="containsText" text="N/A">
      <formula>NOT(ISERROR(SEARCH("N/A",X35)))</formula>
    </cfRule>
    <cfRule type="cellIs" dxfId="26" priority="408" operator="between">
      <formula>#REF!</formula>
      <formula>#REF!</formula>
    </cfRule>
    <cfRule type="cellIs" dxfId="25" priority="409" operator="between">
      <formula>$B$11</formula>
      <formula>#REF!</formula>
    </cfRule>
    <cfRule type="cellIs" dxfId="24" priority="410" operator="between">
      <formula>#REF!</formula>
      <formula>#REF!</formula>
    </cfRule>
  </conditionalFormatting>
  <conditionalFormatting sqref="Y34">
    <cfRule type="colorScale" priority="8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D34">
    <cfRule type="colorScale" priority="8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I34">
    <cfRule type="colorScale" priority="8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N34">
    <cfRule type="colorScale" priority="7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S34">
    <cfRule type="colorScale" priority="7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X34">
    <cfRule type="colorScale" priority="6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C34">
    <cfRule type="colorScale" priority="6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H34">
    <cfRule type="colorScale" priority="5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R34">
    <cfRule type="colorScale" priority="3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M17">
    <cfRule type="iconSet" priority="1451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AM34">
    <cfRule type="containsText" dxfId="23" priority="22" operator="containsText" text="N/A">
      <formula>NOT(ISERROR(SEARCH("N/A",AM34)))</formula>
    </cfRule>
    <cfRule type="cellIs" dxfId="22" priority="23" operator="between">
      <formula>#REF!</formula>
      <formula>#REF!</formula>
    </cfRule>
    <cfRule type="cellIs" dxfId="21" priority="24" operator="between">
      <formula>#REF!</formula>
      <formula>#REF!</formula>
    </cfRule>
    <cfRule type="cellIs" dxfId="20" priority="25" operator="between">
      <formula>#REF!</formula>
      <formula>#REF!</formula>
    </cfRule>
  </conditionalFormatting>
  <conditionalFormatting sqref="AM34">
    <cfRule type="colorScale" priority="2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R17:AR33">
    <cfRule type="colorScale" priority="1486">
      <colorScale>
        <cfvo type="num" val="0.45"/>
        <cfvo type="percent" val="0.65"/>
        <cfvo type="percent" val="100"/>
        <color rgb="FFF8696B"/>
        <color rgb="FFFFEB84"/>
        <color rgb="FF63BE7B"/>
      </colorScale>
    </cfRule>
  </conditionalFormatting>
  <conditionalFormatting sqref="AR18:AR34">
    <cfRule type="colorScale" priority="1488">
      <colorScale>
        <cfvo type="num" val="0.45"/>
        <cfvo type="percent" val="0.65"/>
        <cfvo type="percent" val="100"/>
        <color rgb="FFF8696B"/>
        <color rgb="FFFFEB84"/>
        <color rgb="FF63BE7B"/>
      </colorScale>
    </cfRule>
  </conditionalFormatting>
  <conditionalFormatting sqref="Y24:Z24">
    <cfRule type="containsText" dxfId="19" priority="17" operator="containsText" text="N/A">
      <formula>NOT(ISERROR(SEARCH("N/A",Y24)))</formula>
    </cfRule>
    <cfRule type="cellIs" dxfId="18" priority="18" operator="between">
      <formula>#REF!</formula>
      <formula>#REF!</formula>
    </cfRule>
    <cfRule type="cellIs" dxfId="17" priority="19" operator="between">
      <formula>#REF!</formula>
      <formula>#REF!</formula>
    </cfRule>
    <cfRule type="cellIs" dxfId="16" priority="20" operator="between">
      <formula>#REF!</formula>
      <formula>#REF!</formula>
    </cfRule>
  </conditionalFormatting>
  <conditionalFormatting sqref="AB29">
    <cfRule type="containsText" dxfId="15" priority="13" operator="containsText" text="N/A">
      <formula>NOT(ISERROR(SEARCH("N/A",AB29)))</formula>
    </cfRule>
    <cfRule type="cellIs" dxfId="14" priority="14" operator="between">
      <formula>#REF!</formula>
      <formula>#REF!</formula>
    </cfRule>
    <cfRule type="cellIs" dxfId="13" priority="15" operator="between">
      <formula>#REF!</formula>
      <formula>#REF!</formula>
    </cfRule>
    <cfRule type="cellIs" dxfId="12" priority="16" operator="between">
      <formula>#REF!</formula>
      <formula>#REF!</formula>
    </cfRule>
  </conditionalFormatting>
  <conditionalFormatting sqref="AA29">
    <cfRule type="containsText" dxfId="11" priority="9" operator="containsText" text="N/A">
      <formula>NOT(ISERROR(SEARCH("N/A",AA29)))</formula>
    </cfRule>
    <cfRule type="cellIs" dxfId="10" priority="10" operator="between">
      <formula>#REF!</formula>
      <formula>#REF!</formula>
    </cfRule>
    <cfRule type="cellIs" dxfId="9" priority="11" operator="between">
      <formula>#REF!</formula>
      <formula>#REF!</formula>
    </cfRule>
    <cfRule type="cellIs" dxfId="8" priority="12" operator="between">
      <formula>#REF!</formula>
      <formula>#REF!</formula>
    </cfRule>
  </conditionalFormatting>
  <conditionalFormatting sqref="AB33">
    <cfRule type="containsText" dxfId="7" priority="5" operator="containsText" text="N/A">
      <formula>NOT(ISERROR(SEARCH("N/A",AB33)))</formula>
    </cfRule>
    <cfRule type="cellIs" dxfId="6" priority="6" operator="between">
      <formula>#REF!</formula>
      <formula>#REF!</formula>
    </cfRule>
    <cfRule type="cellIs" dxfId="5" priority="7" operator="between">
      <formula>#REF!</formula>
      <formula>#REF!</formula>
    </cfRule>
    <cfRule type="cellIs" dxfId="4" priority="8" operator="between">
      <formula>#REF!</formula>
      <formula>#REF!</formula>
    </cfRule>
  </conditionalFormatting>
  <conditionalFormatting sqref="AA33">
    <cfRule type="containsText" dxfId="3" priority="1" operator="containsText" text="N/A">
      <formula>NOT(ISERROR(SEARCH("N/A",AA33)))</formula>
    </cfRule>
    <cfRule type="cellIs" dxfId="2" priority="2" operator="between">
      <formula>#REF!</formula>
      <formula>#REF!</formula>
    </cfRule>
    <cfRule type="cellIs" dxfId="1" priority="3" operator="between">
      <formula>#REF!</formula>
      <formula>#REF!</formula>
    </cfRule>
    <cfRule type="cellIs" dxfId="0" priority="4" operator="between">
      <formula>#REF!</formula>
      <formula>#REF!</formula>
    </cfRule>
  </conditionalFormatting>
  <dataValidations count="7">
    <dataValidation type="list" allowBlank="1" showInputMessage="1" showErrorMessage="1" sqref="W5" xr:uid="{00000000-0002-0000-0000-000000000000}">
      <formula1>$AT$7:$AT$10</formula1>
    </dataValidation>
    <dataValidation type="list" allowBlank="1" showInputMessage="1" showErrorMessage="1" sqref="B4" xr:uid="{00000000-0002-0000-0000-000001000000}">
      <formula1>DEPENDENCIA</formula1>
    </dataValidation>
    <dataValidation type="list" allowBlank="1" showInputMessage="1" showErrorMessage="1" sqref="B7" xr:uid="{00000000-0002-0000-0000-000002000000}">
      <formula1>LIDERPROCESO</formula1>
    </dataValidation>
    <dataValidation type="list" allowBlank="1" showInputMessage="1" showErrorMessage="1" sqref="J33 J20:J31" xr:uid="{00000000-0002-0000-0000-000003000000}">
      <formula1>PROGRAMACION</formula1>
    </dataValidation>
    <dataValidation type="list" allowBlank="1" showInputMessage="1" showErrorMessage="1" error="Escriba un texto " promptTitle="Cualquier contenido" sqref="F31:F33 F17:F22 F28:F29" xr:uid="{00000000-0002-0000-0000-000005000000}">
      <formula1>META2</formula1>
    </dataValidation>
    <dataValidation type="list" allowBlank="1" showInputMessage="1" showErrorMessage="1" sqref="Q17:Q33" xr:uid="{00000000-0002-0000-0000-000004000000}">
      <formula1>INDICADOR</formula1>
    </dataValidation>
    <dataValidation type="list" allowBlank="1" showInputMessage="1" showErrorMessage="1" sqref="U17:U33" xr:uid="{00000000-0002-0000-0000-000006000000}">
      <formula1>CONTRALORIA</formula1>
    </dataValidation>
  </dataValidations>
  <pageMargins left="0.70866141732283472" right="0.70866141732283472" top="0.74803149606299213" bottom="0.74803149606299213" header="0.31496062992125984" footer="0.31496062992125984"/>
  <pageSetup paperSize="14" scale="40" orientation="landscape" horizontalDpi="4294967293" r:id="rId1"/>
  <headerFooter>
    <oddFooter>&amp;RCódigo: PLE-PIN-F018
Versión: 2
Vigencia desde: 30 noviembre de 2018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37"/>
  <sheetViews>
    <sheetView topLeftCell="A97" zoomScale="55" zoomScaleNormal="55" workbookViewId="0">
      <selection activeCell="C138" sqref="C138"/>
    </sheetView>
  </sheetViews>
  <sheetFormatPr baseColWidth="10" defaultColWidth="9.140625" defaultRowHeight="15" x14ac:dyDescent="0.25"/>
  <cols>
    <col min="1" max="1" width="25.140625" customWidth="1"/>
    <col min="2" max="2" width="46" customWidth="1"/>
    <col min="3" max="3" width="56.5703125" bestFit="1" customWidth="1"/>
    <col min="4" max="4" width="43.28515625" customWidth="1"/>
    <col min="5" max="5" width="13.28515625" customWidth="1"/>
    <col min="6" max="256" width="11.42578125" customWidth="1"/>
  </cols>
  <sheetData>
    <row r="1" spans="1:8" x14ac:dyDescent="0.25">
      <c r="A1" t="s">
        <v>155</v>
      </c>
      <c r="B1" t="s">
        <v>156</v>
      </c>
      <c r="C1" t="s">
        <v>157</v>
      </c>
      <c r="D1" t="s">
        <v>158</v>
      </c>
      <c r="F1" t="s">
        <v>159</v>
      </c>
    </row>
    <row r="2" spans="1:8" x14ac:dyDescent="0.25">
      <c r="A2" t="s">
        <v>160</v>
      </c>
      <c r="B2" t="s">
        <v>161</v>
      </c>
      <c r="C2" t="s">
        <v>48</v>
      </c>
      <c r="D2" t="s">
        <v>52</v>
      </c>
      <c r="F2" t="s">
        <v>73</v>
      </c>
    </row>
    <row r="3" spans="1:8" x14ac:dyDescent="0.25">
      <c r="A3" t="s">
        <v>162</v>
      </c>
      <c r="B3" t="s">
        <v>163</v>
      </c>
      <c r="C3" t="s">
        <v>164</v>
      </c>
      <c r="D3" t="s">
        <v>116</v>
      </c>
      <c r="F3" t="s">
        <v>54</v>
      </c>
    </row>
    <row r="4" spans="1:8" x14ac:dyDescent="0.25">
      <c r="A4" t="s">
        <v>165</v>
      </c>
      <c r="C4" t="s">
        <v>76</v>
      </c>
      <c r="D4" t="s">
        <v>61</v>
      </c>
      <c r="F4" t="s">
        <v>63</v>
      </c>
    </row>
    <row r="5" spans="1:8" x14ac:dyDescent="0.25">
      <c r="A5" t="s">
        <v>166</v>
      </c>
      <c r="C5" t="s">
        <v>122</v>
      </c>
      <c r="D5" t="s">
        <v>167</v>
      </c>
    </row>
    <row r="6" spans="1:8" x14ac:dyDescent="0.25">
      <c r="A6" t="s">
        <v>168</v>
      </c>
      <c r="E6" t="s">
        <v>169</v>
      </c>
      <c r="G6" t="s">
        <v>170</v>
      </c>
    </row>
    <row r="7" spans="1:8" x14ac:dyDescent="0.25">
      <c r="A7" t="s">
        <v>171</v>
      </c>
      <c r="E7" t="s">
        <v>172</v>
      </c>
      <c r="G7" t="s">
        <v>173</v>
      </c>
    </row>
    <row r="8" spans="1:8" x14ac:dyDescent="0.25">
      <c r="E8" t="s">
        <v>174</v>
      </c>
      <c r="G8" t="s">
        <v>175</v>
      </c>
    </row>
    <row r="9" spans="1:8" x14ac:dyDescent="0.25">
      <c r="E9" t="s">
        <v>176</v>
      </c>
    </row>
    <row r="10" spans="1:8" x14ac:dyDescent="0.25">
      <c r="E10" t="s">
        <v>177</v>
      </c>
    </row>
    <row r="12" spans="1:8" s="13" customFormat="1" ht="74.25" customHeight="1" x14ac:dyDescent="0.25">
      <c r="A12" s="22"/>
      <c r="C12" s="23"/>
      <c r="D12" s="16"/>
      <c r="H12" s="13" t="s">
        <v>178</v>
      </c>
    </row>
    <row r="13" spans="1:8" s="13" customFormat="1" ht="74.25" customHeight="1" x14ac:dyDescent="0.25">
      <c r="A13" s="22"/>
      <c r="C13" s="23"/>
      <c r="D13" s="16"/>
      <c r="H13" s="13" t="s">
        <v>179</v>
      </c>
    </row>
    <row r="14" spans="1:8" s="13" customFormat="1" ht="74.25" customHeight="1" x14ac:dyDescent="0.25">
      <c r="A14" s="22"/>
      <c r="C14" s="23"/>
      <c r="D14" s="12"/>
      <c r="H14" s="13" t="s">
        <v>180</v>
      </c>
    </row>
    <row r="15" spans="1:8" s="13" customFormat="1" ht="74.25" customHeight="1" x14ac:dyDescent="0.25">
      <c r="A15" s="22"/>
      <c r="C15" s="23"/>
      <c r="D15" s="12"/>
      <c r="H15" s="13" t="s">
        <v>181</v>
      </c>
    </row>
    <row r="16" spans="1:8" s="13" customFormat="1" ht="74.25" customHeight="1" thickBot="1" x14ac:dyDescent="0.3">
      <c r="A16" s="22"/>
      <c r="C16" s="23"/>
      <c r="D16" s="15"/>
    </row>
    <row r="17" spans="1:4" s="13" customFormat="1" ht="74.25" customHeight="1" x14ac:dyDescent="0.25">
      <c r="A17" s="22"/>
      <c r="C17" s="23"/>
      <c r="D17" s="14"/>
    </row>
    <row r="18" spans="1:4" s="13" customFormat="1" ht="74.25" customHeight="1" x14ac:dyDescent="0.25">
      <c r="A18" s="22"/>
      <c r="C18" s="23"/>
      <c r="D18" s="16"/>
    </row>
    <row r="19" spans="1:4" s="13" customFormat="1" ht="74.25" customHeight="1" x14ac:dyDescent="0.25">
      <c r="A19" s="22"/>
      <c r="C19" s="23"/>
      <c r="D19" s="16"/>
    </row>
    <row r="20" spans="1:4" s="13" customFormat="1" ht="74.25" customHeight="1" x14ac:dyDescent="0.25">
      <c r="A20" s="22"/>
      <c r="C20" s="23"/>
      <c r="D20" s="16"/>
    </row>
    <row r="21" spans="1:4" s="13" customFormat="1" ht="74.25" customHeight="1" thickBot="1" x14ac:dyDescent="0.3">
      <c r="A21" s="22"/>
      <c r="C21" s="24"/>
      <c r="D21" s="16"/>
    </row>
    <row r="22" spans="1:4" ht="18.75" thickBot="1" x14ac:dyDescent="0.3">
      <c r="C22" s="24"/>
      <c r="D22" s="14"/>
    </row>
    <row r="23" spans="1:4" ht="18.75" thickBot="1" x14ac:dyDescent="0.3">
      <c r="C23" s="24"/>
      <c r="D23" s="11"/>
    </row>
    <row r="24" spans="1:4" ht="18" x14ac:dyDescent="0.25">
      <c r="C24" s="25"/>
      <c r="D24" s="14"/>
    </row>
    <row r="25" spans="1:4" ht="18" x14ac:dyDescent="0.25">
      <c r="C25" s="25"/>
      <c r="D25" s="16"/>
    </row>
    <row r="26" spans="1:4" ht="18" x14ac:dyDescent="0.25">
      <c r="C26" s="25"/>
      <c r="D26" s="16"/>
    </row>
    <row r="27" spans="1:4" ht="18.75" thickBot="1" x14ac:dyDescent="0.3">
      <c r="C27" s="25"/>
      <c r="D27" s="15"/>
    </row>
    <row r="28" spans="1:4" ht="18" x14ac:dyDescent="0.25">
      <c r="C28" s="25"/>
      <c r="D28" s="14"/>
    </row>
    <row r="29" spans="1:4" ht="18" x14ac:dyDescent="0.25">
      <c r="C29" s="25"/>
      <c r="D29" s="16"/>
    </row>
    <row r="30" spans="1:4" ht="18" x14ac:dyDescent="0.25">
      <c r="C30" s="25"/>
      <c r="D30" s="16"/>
    </row>
    <row r="31" spans="1:4" ht="18" x14ac:dyDescent="0.25">
      <c r="C31" s="25"/>
      <c r="D31" s="16"/>
    </row>
    <row r="32" spans="1:4" ht="18" x14ac:dyDescent="0.25">
      <c r="C32" s="26"/>
      <c r="D32" s="16"/>
    </row>
    <row r="33" spans="3:4" ht="18" x14ac:dyDescent="0.25">
      <c r="C33" s="26"/>
      <c r="D33" s="16"/>
    </row>
    <row r="34" spans="3:4" ht="18" x14ac:dyDescent="0.25">
      <c r="C34" s="26"/>
      <c r="D34" s="15"/>
    </row>
    <row r="35" spans="3:4" ht="18" x14ac:dyDescent="0.25">
      <c r="C35" s="26"/>
      <c r="D35" s="15"/>
    </row>
    <row r="36" spans="3:4" ht="18" x14ac:dyDescent="0.25">
      <c r="C36" s="26"/>
      <c r="D36" s="15"/>
    </row>
    <row r="37" spans="3:4" ht="18" x14ac:dyDescent="0.25">
      <c r="C37" s="26"/>
      <c r="D37" s="15"/>
    </row>
    <row r="38" spans="3:4" ht="18" x14ac:dyDescent="0.25">
      <c r="C38" s="26"/>
      <c r="D38" s="18"/>
    </row>
    <row r="39" spans="3:4" ht="18" x14ac:dyDescent="0.25">
      <c r="C39" s="26"/>
      <c r="D39" s="18"/>
    </row>
    <row r="40" spans="3:4" ht="18" x14ac:dyDescent="0.25">
      <c r="C40" s="27"/>
      <c r="D40" s="18"/>
    </row>
    <row r="41" spans="3:4" ht="18" x14ac:dyDescent="0.25">
      <c r="C41" s="27"/>
      <c r="D41" s="18"/>
    </row>
    <row r="42" spans="3:4" ht="18.75" thickBot="1" x14ac:dyDescent="0.3">
      <c r="C42" s="28"/>
      <c r="D42" s="18"/>
    </row>
    <row r="43" spans="3:4" ht="18" x14ac:dyDescent="0.25">
      <c r="C43" s="29"/>
      <c r="D43" s="14"/>
    </row>
    <row r="44" spans="3:4" ht="18" x14ac:dyDescent="0.25">
      <c r="C44" s="30"/>
      <c r="D44" s="15"/>
    </row>
    <row r="45" spans="3:4" ht="18" x14ac:dyDescent="0.25">
      <c r="C45" s="30"/>
      <c r="D45" s="15"/>
    </row>
    <row r="46" spans="3:4" ht="18" x14ac:dyDescent="0.25">
      <c r="C46" s="30"/>
      <c r="D46" s="18"/>
    </row>
    <row r="47" spans="3:4" ht="18.75" thickBot="1" x14ac:dyDescent="0.3">
      <c r="C47" s="31"/>
      <c r="D47" s="17"/>
    </row>
    <row r="48" spans="3:4" ht="18" x14ac:dyDescent="0.25">
      <c r="C48" s="32"/>
    </row>
    <row r="49" spans="3:3" ht="18" x14ac:dyDescent="0.25">
      <c r="C49" s="32"/>
    </row>
    <row r="50" spans="3:3" ht="18" x14ac:dyDescent="0.25">
      <c r="C50" s="32"/>
    </row>
    <row r="51" spans="3:3" ht="18" x14ac:dyDescent="0.25">
      <c r="C51" s="32"/>
    </row>
    <row r="52" spans="3:3" ht="18" x14ac:dyDescent="0.25">
      <c r="C52" s="33"/>
    </row>
    <row r="53" spans="3:3" ht="18" x14ac:dyDescent="0.25">
      <c r="C53" s="33"/>
    </row>
    <row r="54" spans="3:3" ht="18" x14ac:dyDescent="0.25">
      <c r="C54" s="33"/>
    </row>
    <row r="55" spans="3:3" ht="18" x14ac:dyDescent="0.25">
      <c r="C55" s="33"/>
    </row>
    <row r="56" spans="3:3" ht="18" x14ac:dyDescent="0.25">
      <c r="C56" s="34"/>
    </row>
    <row r="57" spans="3:3" ht="18" x14ac:dyDescent="0.25">
      <c r="C57" s="35"/>
    </row>
    <row r="58" spans="3:3" ht="18" x14ac:dyDescent="0.25">
      <c r="C58" s="35"/>
    </row>
    <row r="59" spans="3:3" ht="18" x14ac:dyDescent="0.25">
      <c r="C59" s="35"/>
    </row>
    <row r="60" spans="3:3" ht="18.75" thickBot="1" x14ac:dyDescent="0.3">
      <c r="C60" s="36"/>
    </row>
    <row r="61" spans="3:3" ht="18" x14ac:dyDescent="0.25">
      <c r="C61" s="37"/>
    </row>
    <row r="62" spans="3:3" ht="18" x14ac:dyDescent="0.25">
      <c r="C62" s="38"/>
    </row>
    <row r="63" spans="3:3" ht="18" x14ac:dyDescent="0.25">
      <c r="C63" s="38"/>
    </row>
    <row r="64" spans="3:3" ht="18" x14ac:dyDescent="0.25">
      <c r="C64" s="38"/>
    </row>
    <row r="65" spans="3:3" ht="18" x14ac:dyDescent="0.25">
      <c r="C65" s="38"/>
    </row>
    <row r="66" spans="3:3" ht="18" x14ac:dyDescent="0.25">
      <c r="C66" s="39"/>
    </row>
    <row r="67" spans="3:3" ht="18" x14ac:dyDescent="0.25">
      <c r="C67" s="39"/>
    </row>
    <row r="68" spans="3:3" ht="18" x14ac:dyDescent="0.25">
      <c r="C68" s="39"/>
    </row>
    <row r="69" spans="3:3" ht="18" x14ac:dyDescent="0.25">
      <c r="C69" s="39"/>
    </row>
    <row r="70" spans="3:3" ht="18" x14ac:dyDescent="0.25">
      <c r="C70" s="39"/>
    </row>
    <row r="71" spans="3:3" ht="18" x14ac:dyDescent="0.25">
      <c r="C71" s="40"/>
    </row>
    <row r="72" spans="3:3" ht="18" x14ac:dyDescent="0.25">
      <c r="C72" s="39"/>
    </row>
    <row r="73" spans="3:3" ht="18" x14ac:dyDescent="0.25">
      <c r="C73" s="39"/>
    </row>
    <row r="74" spans="3:3" ht="18" x14ac:dyDescent="0.25">
      <c r="C74" s="39"/>
    </row>
    <row r="75" spans="3:3" ht="18" x14ac:dyDescent="0.25">
      <c r="C75" s="39"/>
    </row>
    <row r="76" spans="3:3" ht="18" x14ac:dyDescent="0.25">
      <c r="C76" s="39"/>
    </row>
    <row r="77" spans="3:3" ht="18" x14ac:dyDescent="0.25">
      <c r="C77" s="39"/>
    </row>
    <row r="78" spans="3:3" ht="18" x14ac:dyDescent="0.25">
      <c r="C78" s="39"/>
    </row>
    <row r="79" spans="3:3" ht="18" x14ac:dyDescent="0.25">
      <c r="C79" s="38"/>
    </row>
    <row r="80" spans="3:3" ht="18" x14ac:dyDescent="0.25">
      <c r="C80" s="38"/>
    </row>
    <row r="81" spans="3:3" ht="18" x14ac:dyDescent="0.25">
      <c r="C81" s="38"/>
    </row>
    <row r="82" spans="3:3" ht="18" x14ac:dyDescent="0.25">
      <c r="C82" s="38"/>
    </row>
    <row r="83" spans="3:3" ht="18" x14ac:dyDescent="0.25">
      <c r="C83" s="38"/>
    </row>
    <row r="84" spans="3:3" ht="18" x14ac:dyDescent="0.25">
      <c r="C84" s="38"/>
    </row>
    <row r="85" spans="3:3" ht="18" x14ac:dyDescent="0.25">
      <c r="C85" s="41"/>
    </row>
    <row r="86" spans="3:3" ht="18" x14ac:dyDescent="0.25">
      <c r="C86" s="38"/>
    </row>
    <row r="87" spans="3:3" ht="18" x14ac:dyDescent="0.25">
      <c r="C87" s="38"/>
    </row>
    <row r="88" spans="3:3" ht="18.75" thickBot="1" x14ac:dyDescent="0.3">
      <c r="C88" s="42"/>
    </row>
    <row r="89" spans="3:3" ht="18" x14ac:dyDescent="0.25">
      <c r="C89" s="43"/>
    </row>
    <row r="90" spans="3:3" ht="18" x14ac:dyDescent="0.25">
      <c r="C90" s="39"/>
    </row>
    <row r="91" spans="3:3" ht="18" x14ac:dyDescent="0.25">
      <c r="C91" s="39"/>
    </row>
    <row r="92" spans="3:3" ht="18" x14ac:dyDescent="0.25">
      <c r="C92" s="39"/>
    </row>
    <row r="93" spans="3:3" ht="18" x14ac:dyDescent="0.25">
      <c r="C93" s="39"/>
    </row>
    <row r="94" spans="3:3" ht="18.75" thickBot="1" x14ac:dyDescent="0.3">
      <c r="C94" s="44"/>
    </row>
    <row r="99" spans="2:3" x14ac:dyDescent="0.25">
      <c r="B99" t="s">
        <v>154</v>
      </c>
      <c r="C99" t="s">
        <v>182</v>
      </c>
    </row>
    <row r="100" spans="2:3" x14ac:dyDescent="0.25">
      <c r="B100" s="20">
        <v>1167</v>
      </c>
      <c r="C100" s="13" t="s">
        <v>183</v>
      </c>
    </row>
    <row r="101" spans="2:3" ht="30" x14ac:dyDescent="0.25">
      <c r="B101" s="20">
        <v>1131</v>
      </c>
      <c r="C101" s="13" t="s">
        <v>184</v>
      </c>
    </row>
    <row r="102" spans="2:3" x14ac:dyDescent="0.25">
      <c r="B102" s="20">
        <v>1177</v>
      </c>
      <c r="C102" s="13" t="s">
        <v>185</v>
      </c>
    </row>
    <row r="103" spans="2:3" ht="30" x14ac:dyDescent="0.25">
      <c r="B103" s="20">
        <v>1094</v>
      </c>
      <c r="C103" s="13" t="s">
        <v>186</v>
      </c>
    </row>
    <row r="104" spans="2:3" x14ac:dyDescent="0.25">
      <c r="B104" s="20">
        <v>1128</v>
      </c>
      <c r="C104" s="13" t="s">
        <v>187</v>
      </c>
    </row>
    <row r="105" spans="2:3" ht="30" x14ac:dyDescent="0.25">
      <c r="B105" s="20">
        <v>1095</v>
      </c>
      <c r="C105" s="13" t="s">
        <v>188</v>
      </c>
    </row>
    <row r="106" spans="2:3" ht="30" x14ac:dyDescent="0.25">
      <c r="B106" s="20">
        <v>1129</v>
      </c>
      <c r="C106" s="13" t="s">
        <v>189</v>
      </c>
    </row>
    <row r="107" spans="2:3" ht="45" x14ac:dyDescent="0.25">
      <c r="B107" s="20">
        <v>1120</v>
      </c>
      <c r="C107" s="13" t="s">
        <v>190</v>
      </c>
    </row>
    <row r="108" spans="2:3" x14ac:dyDescent="0.25">
      <c r="B108" s="19"/>
    </row>
    <row r="109" spans="2:3" x14ac:dyDescent="0.25">
      <c r="B109" s="19"/>
    </row>
    <row r="117" spans="2:3" x14ac:dyDescent="0.25">
      <c r="B117" t="s">
        <v>191</v>
      </c>
    </row>
    <row r="118" spans="2:3" x14ac:dyDescent="0.25">
      <c r="B118" t="s">
        <v>192</v>
      </c>
      <c r="C118" t="s">
        <v>193</v>
      </c>
    </row>
    <row r="119" spans="2:3" x14ac:dyDescent="0.25">
      <c r="B119" t="s">
        <v>194</v>
      </c>
      <c r="C119" t="s">
        <v>195</v>
      </c>
    </row>
    <row r="120" spans="2:3" x14ac:dyDescent="0.25">
      <c r="B120" t="s">
        <v>196</v>
      </c>
      <c r="C120" t="s">
        <v>197</v>
      </c>
    </row>
    <row r="121" spans="2:3" x14ac:dyDescent="0.25">
      <c r="B121" t="s">
        <v>198</v>
      </c>
      <c r="C121" t="s">
        <v>199</v>
      </c>
    </row>
    <row r="122" spans="2:3" x14ac:dyDescent="0.25">
      <c r="B122" t="s">
        <v>200</v>
      </c>
      <c r="C122" t="s">
        <v>201</v>
      </c>
    </row>
    <row r="123" spans="2:3" x14ac:dyDescent="0.25">
      <c r="B123" t="s">
        <v>202</v>
      </c>
      <c r="C123" t="s">
        <v>203</v>
      </c>
    </row>
    <row r="124" spans="2:3" x14ac:dyDescent="0.25">
      <c r="B124" t="s">
        <v>204</v>
      </c>
      <c r="C124" t="s">
        <v>205</v>
      </c>
    </row>
    <row r="125" spans="2:3" x14ac:dyDescent="0.25">
      <c r="B125" t="s">
        <v>206</v>
      </c>
      <c r="C125" t="s">
        <v>207</v>
      </c>
    </row>
    <row r="126" spans="2:3" x14ac:dyDescent="0.25">
      <c r="B126" t="s">
        <v>208</v>
      </c>
      <c r="C126" t="s">
        <v>209</v>
      </c>
    </row>
    <row r="127" spans="2:3" x14ac:dyDescent="0.25">
      <c r="B127" t="s">
        <v>210</v>
      </c>
      <c r="C127" t="s">
        <v>211</v>
      </c>
    </row>
    <row r="128" spans="2:3" x14ac:dyDescent="0.25">
      <c r="B128" t="s">
        <v>212</v>
      </c>
      <c r="C128" t="s">
        <v>213</v>
      </c>
    </row>
    <row r="129" spans="2:3" x14ac:dyDescent="0.25">
      <c r="B129" t="s">
        <v>214</v>
      </c>
      <c r="C129" t="s">
        <v>215</v>
      </c>
    </row>
    <row r="130" spans="2:3" x14ac:dyDescent="0.25">
      <c r="B130" t="s">
        <v>216</v>
      </c>
      <c r="C130" t="s">
        <v>217</v>
      </c>
    </row>
    <row r="131" spans="2:3" x14ac:dyDescent="0.25">
      <c r="B131" t="s">
        <v>218</v>
      </c>
      <c r="C131" t="s">
        <v>219</v>
      </c>
    </row>
    <row r="132" spans="2:3" x14ac:dyDescent="0.25">
      <c r="B132" t="s">
        <v>220</v>
      </c>
      <c r="C132" t="s">
        <v>221</v>
      </c>
    </row>
    <row r="133" spans="2:3" x14ac:dyDescent="0.25">
      <c r="B133" t="s">
        <v>222</v>
      </c>
      <c r="C133" t="s">
        <v>223</v>
      </c>
    </row>
    <row r="134" spans="2:3" x14ac:dyDescent="0.25">
      <c r="B134" t="s">
        <v>224</v>
      </c>
      <c r="C134" t="s">
        <v>225</v>
      </c>
    </row>
    <row r="135" spans="2:3" x14ac:dyDescent="0.25">
      <c r="B135" t="s">
        <v>226</v>
      </c>
      <c r="C135" t="s">
        <v>227</v>
      </c>
    </row>
    <row r="136" spans="2:3" x14ac:dyDescent="0.25">
      <c r="B136" t="s">
        <v>228</v>
      </c>
      <c r="C136" t="s">
        <v>229</v>
      </c>
    </row>
    <row r="137" spans="2:3" x14ac:dyDescent="0.25">
      <c r="B137" t="s">
        <v>230</v>
      </c>
      <c r="C137" t="s">
        <v>231</v>
      </c>
    </row>
  </sheetData>
  <conditionalFormatting sqref="C13">
    <cfRule type="colorScale" priority="1">
      <colorScale>
        <cfvo type="min"/>
        <cfvo type="max"/>
        <color rgb="FFFF7128"/>
        <color rgb="FFFFEF9C"/>
      </colorScale>
    </cfRule>
  </conditionalFormatting>
  <pageMargins left="0.7" right="0.7" top="0.75" bottom="0.75" header="0.3" footer="0.3"/>
  <pageSetup paperSize="9" orientation="portrait" horizontalDpi="4294967293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9.140625" defaultRowHeight="15" x14ac:dyDescent="0.25"/>
  <cols>
    <col min="1" max="256" width="11.425781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18</vt:i4>
      </vt:variant>
    </vt:vector>
  </HeadingPairs>
  <TitlesOfParts>
    <vt:vector size="21" baseType="lpstr">
      <vt:lpstr>PLAN GESTION POR PROCESO</vt:lpstr>
      <vt:lpstr>Hoja2</vt:lpstr>
      <vt:lpstr>Hoja4</vt:lpstr>
      <vt:lpstr>'PLAN GESTION POR PROCESO'!Área_de_impresión</vt:lpstr>
      <vt:lpstr>CODIGO</vt:lpstr>
      <vt:lpstr>CONTRALORIA</vt:lpstr>
      <vt:lpstr>DEPENDENCIA</vt:lpstr>
      <vt:lpstr>FUENTE</vt:lpstr>
      <vt:lpstr>INDICADOR</vt:lpstr>
      <vt:lpstr>LIDERPROCESO</vt:lpstr>
      <vt:lpstr>MEDICION</vt:lpstr>
      <vt:lpstr>MEDICIONFINAL</vt:lpstr>
      <vt:lpstr>META</vt:lpstr>
      <vt:lpstr>META2</vt:lpstr>
      <vt:lpstr>OBJETIVOS</vt:lpstr>
      <vt:lpstr>PMRFINAL</vt:lpstr>
      <vt:lpstr>PRODUCTO</vt:lpstr>
      <vt:lpstr>PROGRAMACION</vt:lpstr>
      <vt:lpstr>proyectos</vt:lpstr>
      <vt:lpstr>RUBROS</vt:lpstr>
      <vt:lpstr>SIG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juan.jimenez</dc:creator>
  <cp:keywords/>
  <dc:description/>
  <cp:lastModifiedBy>Jeraldyn Tautiva Guarin</cp:lastModifiedBy>
  <cp:revision/>
  <dcterms:created xsi:type="dcterms:W3CDTF">2016-04-29T15:58:00Z</dcterms:created>
  <dcterms:modified xsi:type="dcterms:W3CDTF">2019-09-09T16:43:22Z</dcterms:modified>
  <cp:category/>
  <cp:contentStatus/>
</cp:coreProperties>
</file>